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b94b91d95fb98be/Peche/"/>
    </mc:Choice>
  </mc:AlternateContent>
  <xr:revisionPtr revIDLastSave="0" documentId="8_{91402D66-E85D-4097-820A-6AC6D60D96C4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Septembre" sheetId="10" r:id="rId10"/>
    <sheet name="Octobre" sheetId="11" r:id="rId11"/>
    <sheet name="Novembre I" sheetId="12" r:id="rId12"/>
    <sheet name="Novembre II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 s="1"/>
  <c r="K21" i="16" a="1"/>
  <c r="K21" i="16" s="1"/>
  <c r="K20" i="16" a="1"/>
  <c r="K20" i="16" s="1"/>
  <c r="K19" i="16" a="1"/>
  <c r="K19" i="16" s="1"/>
  <c r="K18" i="16" a="1"/>
  <c r="K18" i="16" s="1"/>
  <c r="K17" i="16" a="1"/>
  <c r="K17" i="16" s="1"/>
  <c r="K16" i="16" a="1"/>
  <c r="K16" i="16" s="1"/>
  <c r="K15" i="16" a="1"/>
  <c r="K15" i="16" s="1"/>
  <c r="K14" i="16" a="1"/>
  <c r="K14" i="16" s="1"/>
  <c r="K13" i="16" a="1"/>
  <c r="K13" i="16" s="1"/>
  <c r="K12" i="16" a="1"/>
  <c r="K12" i="16" s="1"/>
  <c r="K11" i="16" a="1"/>
  <c r="K11" i="16" s="1"/>
  <c r="K10" i="16" a="1"/>
  <c r="K10" i="16" s="1"/>
  <c r="K9" i="16" a="1"/>
  <c r="K9" i="16" s="1"/>
  <c r="K8" i="16" a="1"/>
  <c r="K8" i="16" s="1"/>
  <c r="K7" i="16" a="1"/>
  <c r="K7" i="16" s="1"/>
  <c r="K6" i="16" a="1"/>
  <c r="K6" i="16" s="1"/>
  <c r="K5" i="16" a="1"/>
  <c r="K5" i="16" s="1"/>
  <c r="K4" i="16" a="1"/>
  <c r="K4" i="16" s="1"/>
  <c r="K3" i="16" a="1"/>
  <c r="K3" i="16" s="1"/>
  <c r="K2" i="16" a="1"/>
  <c r="K2" i="16" s="1"/>
  <c r="D32" i="15"/>
  <c r="C32" i="15"/>
  <c r="B32" i="15"/>
  <c r="G30" i="15"/>
  <c r="F30" i="15"/>
  <c r="E30" i="15"/>
  <c r="G29" i="15"/>
  <c r="F29" i="15"/>
  <c r="E29" i="15"/>
  <c r="G28" i="15"/>
  <c r="F28" i="15"/>
  <c r="E28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E32" i="15" s="1"/>
  <c r="G3" i="15"/>
  <c r="F3" i="15"/>
  <c r="E3" i="15"/>
  <c r="G2" i="15"/>
  <c r="F2" i="15"/>
  <c r="E2" i="15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G4" i="14"/>
  <c r="F4" i="14"/>
  <c r="E4" i="14"/>
  <c r="G3" i="14"/>
  <c r="F3" i="14"/>
  <c r="E3" i="14"/>
  <c r="G2" i="14"/>
  <c r="F2" i="14"/>
  <c r="E2" i="14"/>
  <c r="E29" i="14" s="1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G19" i="13"/>
  <c r="F19" i="13"/>
  <c r="E19" i="13"/>
  <c r="G18" i="13"/>
  <c r="F18" i="13"/>
  <c r="E18" i="13"/>
  <c r="G17" i="13"/>
  <c r="F17" i="13"/>
  <c r="E17" i="13"/>
  <c r="G16" i="13"/>
  <c r="F16" i="13"/>
  <c r="E16" i="13"/>
  <c r="G15" i="13"/>
  <c r="F15" i="13"/>
  <c r="E15" i="13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G6" i="13"/>
  <c r="F6" i="13"/>
  <c r="E6" i="13"/>
  <c r="G5" i="13"/>
  <c r="F5" i="13"/>
  <c r="E5" i="13"/>
  <c r="G4" i="13"/>
  <c r="F4" i="13"/>
  <c r="E4" i="13"/>
  <c r="G3" i="13"/>
  <c r="F3" i="13"/>
  <c r="E3" i="13"/>
  <c r="G2" i="13"/>
  <c r="F2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G21" i="12"/>
  <c r="F21" i="12"/>
  <c r="E21" i="12"/>
  <c r="G20" i="12"/>
  <c r="F20" i="12"/>
  <c r="E20" i="12"/>
  <c r="G19" i="12"/>
  <c r="F19" i="12"/>
  <c r="E19" i="12"/>
  <c r="G18" i="12"/>
  <c r="F18" i="12"/>
  <c r="E18" i="12"/>
  <c r="G17" i="12"/>
  <c r="F17" i="12"/>
  <c r="E17" i="12"/>
  <c r="G16" i="12"/>
  <c r="F16" i="12"/>
  <c r="E16" i="12"/>
  <c r="G15" i="12"/>
  <c r="F15" i="12"/>
  <c r="E15" i="12"/>
  <c r="G14" i="12"/>
  <c r="F14" i="12"/>
  <c r="E14" i="12"/>
  <c r="G13" i="12"/>
  <c r="F13" i="12"/>
  <c r="E13" i="12"/>
  <c r="G12" i="12"/>
  <c r="F12" i="12"/>
  <c r="E12" i="12"/>
  <c r="G11" i="12"/>
  <c r="F11" i="12"/>
  <c r="E11" i="12"/>
  <c r="G10" i="12"/>
  <c r="F10" i="12"/>
  <c r="E10" i="12"/>
  <c r="G9" i="12"/>
  <c r="F9" i="12"/>
  <c r="E9" i="12"/>
  <c r="G8" i="12"/>
  <c r="F8" i="12"/>
  <c r="E8" i="12"/>
  <c r="G7" i="12"/>
  <c r="F7" i="12"/>
  <c r="E7" i="12"/>
  <c r="G6" i="12"/>
  <c r="F6" i="12"/>
  <c r="E6" i="12"/>
  <c r="G5" i="12"/>
  <c r="F5" i="12"/>
  <c r="E5" i="12"/>
  <c r="G4" i="12"/>
  <c r="F4" i="12"/>
  <c r="E4" i="12"/>
  <c r="G3" i="12"/>
  <c r="F3" i="12"/>
  <c r="E3" i="12"/>
  <c r="G2" i="12"/>
  <c r="F2" i="12"/>
  <c r="E2" i="12"/>
  <c r="E29" i="12" s="1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G21" i="11"/>
  <c r="F21" i="11"/>
  <c r="E21" i="11"/>
  <c r="G20" i="11"/>
  <c r="F20" i="11"/>
  <c r="E20" i="11"/>
  <c r="G19" i="11"/>
  <c r="F19" i="11"/>
  <c r="E19" i="11"/>
  <c r="G18" i="11"/>
  <c r="F18" i="11"/>
  <c r="E18" i="11"/>
  <c r="G17" i="11"/>
  <c r="F17" i="11"/>
  <c r="E17" i="11"/>
  <c r="G16" i="11"/>
  <c r="F16" i="11"/>
  <c r="E16" i="11"/>
  <c r="G15" i="11"/>
  <c r="F15" i="11"/>
  <c r="E15" i="11"/>
  <c r="G14" i="11"/>
  <c r="F14" i="11"/>
  <c r="E14" i="11"/>
  <c r="G13" i="11"/>
  <c r="F13" i="11"/>
  <c r="E13" i="11"/>
  <c r="G12" i="11"/>
  <c r="F12" i="11"/>
  <c r="E12" i="11"/>
  <c r="G11" i="11"/>
  <c r="F11" i="11"/>
  <c r="E11" i="11"/>
  <c r="G10" i="11"/>
  <c r="F10" i="11"/>
  <c r="E10" i="11"/>
  <c r="G9" i="11"/>
  <c r="F9" i="11"/>
  <c r="E9" i="11"/>
  <c r="G8" i="11"/>
  <c r="F8" i="11"/>
  <c r="E8" i="11"/>
  <c r="G7" i="11"/>
  <c r="F7" i="11"/>
  <c r="E7" i="11"/>
  <c r="G6" i="11"/>
  <c r="F6" i="11"/>
  <c r="E6" i="11"/>
  <c r="G5" i="11"/>
  <c r="F5" i="11"/>
  <c r="E5" i="11"/>
  <c r="G4" i="11"/>
  <c r="F4" i="11"/>
  <c r="E4" i="11"/>
  <c r="G3" i="11"/>
  <c r="F3" i="11"/>
  <c r="E3" i="11"/>
  <c r="G2" i="11"/>
  <c r="F2" i="11"/>
  <c r="E2" i="11"/>
  <c r="E29" i="11" s="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I24" i="1" s="1"/>
  <c r="F24" i="10"/>
  <c r="E24" i="10"/>
  <c r="G23" i="10"/>
  <c r="F23" i="10"/>
  <c r="E23" i="10"/>
  <c r="G22" i="10"/>
  <c r="F22" i="10"/>
  <c r="E22" i="10"/>
  <c r="G21" i="10"/>
  <c r="F21" i="10"/>
  <c r="E21" i="10"/>
  <c r="E20" i="10"/>
  <c r="E19" i="10"/>
  <c r="E18" i="10"/>
  <c r="E17" i="10"/>
  <c r="E16" i="10"/>
  <c r="F16" i="10" s="1"/>
  <c r="G15" i="10"/>
  <c r="F15" i="10"/>
  <c r="E15" i="10"/>
  <c r="G14" i="10"/>
  <c r="I14" i="1" s="1"/>
  <c r="F14" i="10"/>
  <c r="E14" i="10"/>
  <c r="E13" i="10"/>
  <c r="G12" i="10"/>
  <c r="I12" i="1" s="1"/>
  <c r="F12" i="10"/>
  <c r="E12" i="10"/>
  <c r="E11" i="10"/>
  <c r="G10" i="10"/>
  <c r="I10" i="1" s="1"/>
  <c r="F10" i="10"/>
  <c r="E10" i="10"/>
  <c r="G9" i="10"/>
  <c r="F9" i="10"/>
  <c r="E9" i="10"/>
  <c r="E8" i="10"/>
  <c r="E7" i="10"/>
  <c r="E6" i="10"/>
  <c r="G5" i="10"/>
  <c r="F5" i="10"/>
  <c r="E5" i="10"/>
  <c r="E4" i="10"/>
  <c r="F4" i="10" s="1"/>
  <c r="G4" i="10" s="1"/>
  <c r="I4" i="1" s="1"/>
  <c r="E3" i="10"/>
  <c r="G2" i="10"/>
  <c r="F2" i="10"/>
  <c r="E2" i="10"/>
  <c r="F19" i="10" s="1"/>
  <c r="G19" i="10" s="1"/>
  <c r="I19" i="1" s="1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G7" i="9"/>
  <c r="F7" i="9"/>
  <c r="E7" i="9"/>
  <c r="E6" i="9"/>
  <c r="E5" i="9"/>
  <c r="E4" i="9"/>
  <c r="E3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E20" i="8"/>
  <c r="E19" i="8"/>
  <c r="E18" i="8"/>
  <c r="E17" i="8"/>
  <c r="E16" i="8"/>
  <c r="E15" i="8"/>
  <c r="G14" i="8"/>
  <c r="F14" i="8"/>
  <c r="E14" i="8"/>
  <c r="E13" i="8"/>
  <c r="E12" i="8"/>
  <c r="E11" i="8"/>
  <c r="E10" i="8"/>
  <c r="G9" i="8"/>
  <c r="F9" i="8"/>
  <c r="E9" i="8"/>
  <c r="E8" i="8"/>
  <c r="E7" i="8"/>
  <c r="E6" i="8"/>
  <c r="E5" i="8"/>
  <c r="E4" i="8"/>
  <c r="F4" i="8" s="1"/>
  <c r="G4" i="8" s="1"/>
  <c r="E3" i="8"/>
  <c r="G2" i="8"/>
  <c r="F2" i="8"/>
  <c r="E2" i="8"/>
  <c r="F19" i="8" s="1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E20" i="7"/>
  <c r="G19" i="7"/>
  <c r="F19" i="7"/>
  <c r="E19" i="7"/>
  <c r="E18" i="7"/>
  <c r="E17" i="7"/>
  <c r="E16" i="7"/>
  <c r="F16" i="7" s="1"/>
  <c r="G15" i="7"/>
  <c r="F15" i="7"/>
  <c r="E15" i="7"/>
  <c r="G14" i="7"/>
  <c r="F14" i="7"/>
  <c r="E14" i="7"/>
  <c r="E13" i="7"/>
  <c r="E12" i="7"/>
  <c r="E11" i="7"/>
  <c r="E10" i="7"/>
  <c r="G9" i="7"/>
  <c r="F9" i="7"/>
  <c r="E9" i="7"/>
  <c r="E8" i="7"/>
  <c r="F7" i="7"/>
  <c r="G7" i="7" s="1"/>
  <c r="E7" i="7"/>
  <c r="E6" i="7"/>
  <c r="F5" i="7"/>
  <c r="G5" i="7" s="1"/>
  <c r="E5" i="7"/>
  <c r="E4" i="7"/>
  <c r="G3" i="7"/>
  <c r="F3" i="7"/>
  <c r="E3" i="7"/>
  <c r="G2" i="7"/>
  <c r="F2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E20" i="6"/>
  <c r="E19" i="6"/>
  <c r="E18" i="6"/>
  <c r="E17" i="6"/>
  <c r="G16" i="6"/>
  <c r="F16" i="6"/>
  <c r="E16" i="6"/>
  <c r="E15" i="6"/>
  <c r="E14" i="6"/>
  <c r="E13" i="6"/>
  <c r="E12" i="6"/>
  <c r="E11" i="6"/>
  <c r="E10" i="6"/>
  <c r="F10" i="6" s="1"/>
  <c r="G10" i="6" s="1"/>
  <c r="E10" i="1" s="1"/>
  <c r="G9" i="6"/>
  <c r="F9" i="6"/>
  <c r="E9" i="6"/>
  <c r="E8" i="6"/>
  <c r="G7" i="6"/>
  <c r="F7" i="6"/>
  <c r="E7" i="6"/>
  <c r="G6" i="6"/>
  <c r="F6" i="6"/>
  <c r="E6" i="6"/>
  <c r="F5" i="6"/>
  <c r="G5" i="6" s="1"/>
  <c r="E5" i="6"/>
  <c r="E4" i="6"/>
  <c r="F3" i="6"/>
  <c r="G3" i="6" s="1"/>
  <c r="E3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G22" i="5"/>
  <c r="F22" i="5"/>
  <c r="E22" i="5"/>
  <c r="G21" i="5"/>
  <c r="F21" i="5"/>
  <c r="E21" i="5"/>
  <c r="E20" i="5"/>
  <c r="E19" i="5"/>
  <c r="E18" i="5"/>
  <c r="E17" i="5"/>
  <c r="E16" i="5"/>
  <c r="E15" i="5"/>
  <c r="E14" i="5"/>
  <c r="E13" i="5"/>
  <c r="G12" i="5"/>
  <c r="F12" i="5"/>
  <c r="E12" i="5"/>
  <c r="E11" i="5"/>
  <c r="E10" i="5"/>
  <c r="E9" i="5"/>
  <c r="E8" i="5"/>
  <c r="E7" i="5"/>
  <c r="E6" i="5"/>
  <c r="E5" i="5"/>
  <c r="E4" i="5"/>
  <c r="E3" i="5"/>
  <c r="E2" i="5"/>
  <c r="F11" i="5" s="1"/>
  <c r="G11" i="5" s="1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G21" i="4"/>
  <c r="F21" i="4"/>
  <c r="E21" i="4"/>
  <c r="E20" i="4"/>
  <c r="F20" i="4" s="1"/>
  <c r="G20" i="4" s="1"/>
  <c r="G19" i="4"/>
  <c r="F19" i="4"/>
  <c r="E19" i="4"/>
  <c r="E18" i="4"/>
  <c r="E17" i="4"/>
  <c r="E16" i="4"/>
  <c r="E15" i="4"/>
  <c r="E14" i="4"/>
  <c r="E13" i="4"/>
  <c r="E12" i="4"/>
  <c r="E11" i="4"/>
  <c r="E10" i="4"/>
  <c r="G9" i="4"/>
  <c r="F9" i="4"/>
  <c r="E9" i="4"/>
  <c r="G8" i="4"/>
  <c r="F8" i="4"/>
  <c r="E8" i="4"/>
  <c r="F7" i="4"/>
  <c r="G7" i="4" s="1"/>
  <c r="E7" i="4"/>
  <c r="E6" i="4"/>
  <c r="F5" i="4"/>
  <c r="G5" i="4" s="1"/>
  <c r="E5" i="4"/>
  <c r="E4" i="4"/>
  <c r="F3" i="4"/>
  <c r="G3" i="4" s="1"/>
  <c r="E3" i="4"/>
  <c r="E2" i="4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E20" i="3"/>
  <c r="E19" i="3"/>
  <c r="E18" i="3"/>
  <c r="E17" i="3"/>
  <c r="E16" i="3"/>
  <c r="G15" i="3"/>
  <c r="F15" i="3"/>
  <c r="E15" i="3"/>
  <c r="E14" i="3"/>
  <c r="E13" i="3"/>
  <c r="G12" i="3"/>
  <c r="F12" i="3"/>
  <c r="E12" i="3"/>
  <c r="G11" i="3"/>
  <c r="F11" i="3"/>
  <c r="E11" i="3"/>
  <c r="G10" i="3"/>
  <c r="F10" i="3"/>
  <c r="E10" i="3"/>
  <c r="G9" i="3"/>
  <c r="F9" i="3"/>
  <c r="E9" i="3"/>
  <c r="E8" i="3"/>
  <c r="E7" i="3"/>
  <c r="G6" i="3"/>
  <c r="F6" i="3"/>
  <c r="E6" i="3"/>
  <c r="E5" i="3"/>
  <c r="E4" i="3"/>
  <c r="E3" i="3"/>
  <c r="G2" i="3"/>
  <c r="F2" i="3"/>
  <c r="E2" i="3"/>
  <c r="E29" i="3" s="1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Y3" i="2"/>
  <c r="Y30" i="2" s="1"/>
  <c r="X3" i="2"/>
  <c r="X30" i="2" s="1"/>
  <c r="W3" i="2"/>
  <c r="W30" i="2" s="1"/>
  <c r="V3" i="2"/>
  <c r="U3" i="2"/>
  <c r="U30" i="2" s="1"/>
  <c r="T3" i="2"/>
  <c r="T30" i="2" s="1"/>
  <c r="S3" i="2"/>
  <c r="S30" i="2" s="1"/>
  <c r="R3" i="2"/>
  <c r="Q3" i="2"/>
  <c r="Q30" i="2" s="1"/>
  <c r="P3" i="2"/>
  <c r="P30" i="2" s="1"/>
  <c r="O3" i="2"/>
  <c r="O30" i="2" s="1"/>
  <c r="N3" i="2"/>
  <c r="M3" i="2"/>
  <c r="M30" i="2" s="1"/>
  <c r="L3" i="2"/>
  <c r="L30" i="2" s="1"/>
  <c r="K3" i="2"/>
  <c r="K30" i="2" s="1"/>
  <c r="J3" i="2"/>
  <c r="I3" i="2"/>
  <c r="I30" i="2" s="1"/>
  <c r="H3" i="2"/>
  <c r="H30" i="2" s="1"/>
  <c r="G3" i="2"/>
  <c r="G30" i="2" s="1"/>
  <c r="F3" i="2"/>
  <c r="E3" i="2"/>
  <c r="E30" i="2" s="1"/>
  <c r="D3" i="2"/>
  <c r="D30" i="2" s="1"/>
  <c r="C3" i="2"/>
  <c r="B3" i="2"/>
  <c r="M27" i="1"/>
  <c r="L27" i="1"/>
  <c r="K27" i="1"/>
  <c r="J27" i="1"/>
  <c r="I27" i="1"/>
  <c r="H27" i="1"/>
  <c r="G27" i="1"/>
  <c r="F27" i="1"/>
  <c r="E27" i="1"/>
  <c r="D27" i="1"/>
  <c r="C27" i="1"/>
  <c r="B27" i="1"/>
  <c r="M26" i="1"/>
  <c r="L26" i="1"/>
  <c r="K26" i="1"/>
  <c r="J26" i="1"/>
  <c r="I26" i="1"/>
  <c r="H26" i="1"/>
  <c r="G26" i="1"/>
  <c r="F26" i="1"/>
  <c r="E26" i="1"/>
  <c r="D26" i="1"/>
  <c r="S26" i="1" s="1"/>
  <c r="C26" i="1"/>
  <c r="B26" i="1"/>
  <c r="M25" i="1"/>
  <c r="L25" i="1"/>
  <c r="K25" i="1"/>
  <c r="J25" i="1"/>
  <c r="I25" i="1"/>
  <c r="H25" i="1"/>
  <c r="G25" i="1"/>
  <c r="F25" i="1"/>
  <c r="E25" i="1"/>
  <c r="D25" i="1"/>
  <c r="C25" i="1"/>
  <c r="O25" i="1" s="1" a="1"/>
  <c r="B25" i="1"/>
  <c r="M24" i="1"/>
  <c r="L24" i="1"/>
  <c r="K24" i="1"/>
  <c r="J24" i="1"/>
  <c r="H24" i="1"/>
  <c r="G24" i="1"/>
  <c r="F24" i="1"/>
  <c r="E24" i="1"/>
  <c r="D24" i="1"/>
  <c r="C24" i="1"/>
  <c r="B24" i="1"/>
  <c r="M23" i="1"/>
  <c r="L23" i="1"/>
  <c r="K23" i="1"/>
  <c r="J23" i="1"/>
  <c r="I23" i="1"/>
  <c r="H23" i="1"/>
  <c r="G23" i="1"/>
  <c r="F23" i="1"/>
  <c r="E23" i="1"/>
  <c r="D23" i="1"/>
  <c r="C23" i="1"/>
  <c r="B23" i="1"/>
  <c r="O23" i="1" s="1" a="1"/>
  <c r="M22" i="1"/>
  <c r="L22" i="1"/>
  <c r="K22" i="1"/>
  <c r="J22" i="1"/>
  <c r="I22" i="1"/>
  <c r="H22" i="1"/>
  <c r="G22" i="1"/>
  <c r="F22" i="1"/>
  <c r="E22" i="1"/>
  <c r="D22" i="1"/>
  <c r="C22" i="1"/>
  <c r="B22" i="1"/>
  <c r="M21" i="1"/>
  <c r="L21" i="1"/>
  <c r="K21" i="1"/>
  <c r="J21" i="1"/>
  <c r="I21" i="1"/>
  <c r="H21" i="1"/>
  <c r="G21" i="1"/>
  <c r="F21" i="1"/>
  <c r="E21" i="1"/>
  <c r="D21" i="1"/>
  <c r="C21" i="1"/>
  <c r="B21" i="1"/>
  <c r="M20" i="1"/>
  <c r="L20" i="1"/>
  <c r="K20" i="1"/>
  <c r="J20" i="1"/>
  <c r="C20" i="1"/>
  <c r="M19" i="1"/>
  <c r="L19" i="1"/>
  <c r="K19" i="1"/>
  <c r="J19" i="1"/>
  <c r="F19" i="1"/>
  <c r="C19" i="1"/>
  <c r="M18" i="1"/>
  <c r="L18" i="1"/>
  <c r="K18" i="1"/>
  <c r="J18" i="1"/>
  <c r="M17" i="1"/>
  <c r="L17" i="1"/>
  <c r="K17" i="1"/>
  <c r="J17" i="1"/>
  <c r="M16" i="1"/>
  <c r="L16" i="1"/>
  <c r="K16" i="1"/>
  <c r="J16" i="1"/>
  <c r="E16" i="1"/>
  <c r="M15" i="1"/>
  <c r="L15" i="1"/>
  <c r="K15" i="1"/>
  <c r="J15" i="1"/>
  <c r="I15" i="1"/>
  <c r="F15" i="1"/>
  <c r="B15" i="1"/>
  <c r="M14" i="1"/>
  <c r="L14" i="1"/>
  <c r="K14" i="1"/>
  <c r="J14" i="1"/>
  <c r="G14" i="1"/>
  <c r="F14" i="1"/>
  <c r="M13" i="1"/>
  <c r="L13" i="1"/>
  <c r="K13" i="1"/>
  <c r="J13" i="1"/>
  <c r="M12" i="1"/>
  <c r="L12" i="1"/>
  <c r="K12" i="1"/>
  <c r="J12" i="1"/>
  <c r="D12" i="1"/>
  <c r="B12" i="1"/>
  <c r="M11" i="1"/>
  <c r="L11" i="1"/>
  <c r="K11" i="1"/>
  <c r="J11" i="1"/>
  <c r="D11" i="1"/>
  <c r="B11" i="1"/>
  <c r="M10" i="1"/>
  <c r="L10" i="1"/>
  <c r="K10" i="1"/>
  <c r="J10" i="1"/>
  <c r="B10" i="1"/>
  <c r="M9" i="1"/>
  <c r="L9" i="1"/>
  <c r="K9" i="1"/>
  <c r="J9" i="1"/>
  <c r="I9" i="1"/>
  <c r="G9" i="1"/>
  <c r="F9" i="1"/>
  <c r="E9" i="1"/>
  <c r="C9" i="1"/>
  <c r="B9" i="1"/>
  <c r="M8" i="1"/>
  <c r="L8" i="1"/>
  <c r="K8" i="1"/>
  <c r="J8" i="1"/>
  <c r="C8" i="1"/>
  <c r="M7" i="1"/>
  <c r="L7" i="1"/>
  <c r="K7" i="1"/>
  <c r="J7" i="1"/>
  <c r="H7" i="1"/>
  <c r="F7" i="1"/>
  <c r="E7" i="1"/>
  <c r="C7" i="1"/>
  <c r="M6" i="1"/>
  <c r="L6" i="1"/>
  <c r="K6" i="1"/>
  <c r="J6" i="1"/>
  <c r="E6" i="1"/>
  <c r="B6" i="1"/>
  <c r="M5" i="1"/>
  <c r="L5" i="1"/>
  <c r="K5" i="1"/>
  <c r="J5" i="1"/>
  <c r="I5" i="1"/>
  <c r="F5" i="1"/>
  <c r="E5" i="1"/>
  <c r="C5" i="1"/>
  <c r="M4" i="1"/>
  <c r="L4" i="1"/>
  <c r="K4" i="1"/>
  <c r="J4" i="1"/>
  <c r="G4" i="1"/>
  <c r="M3" i="1"/>
  <c r="L3" i="1"/>
  <c r="K3" i="1"/>
  <c r="J3" i="1"/>
  <c r="F3" i="1"/>
  <c r="E3" i="1"/>
  <c r="C3" i="1"/>
  <c r="M2" i="1"/>
  <c r="L2" i="1"/>
  <c r="K2" i="1"/>
  <c r="J2" i="1"/>
  <c r="I2" i="1"/>
  <c r="G2" i="1"/>
  <c r="F2" i="1"/>
  <c r="B2" i="1"/>
  <c r="S21" i="1" l="1"/>
  <c r="N22" i="1"/>
  <c r="P22" i="1" s="1"/>
  <c r="O23" i="1"/>
  <c r="O25" i="1"/>
  <c r="N27" i="1"/>
  <c r="P27" i="1" s="1"/>
  <c r="Z4" i="2"/>
  <c r="Z5" i="2"/>
  <c r="Z6" i="2"/>
  <c r="Z7" i="2"/>
  <c r="Q6" i="1" s="1"/>
  <c r="Z8" i="2"/>
  <c r="Z9" i="2"/>
  <c r="AB9" i="2" s="1"/>
  <c r="Z10" i="2"/>
  <c r="Z11" i="2"/>
  <c r="Q10" i="1" s="1"/>
  <c r="Z12" i="2"/>
  <c r="Z13" i="2"/>
  <c r="Z14" i="2"/>
  <c r="Z15" i="2"/>
  <c r="Z16" i="2"/>
  <c r="Z17" i="2"/>
  <c r="Z18" i="2"/>
  <c r="Z19" i="2"/>
  <c r="Z20" i="2"/>
  <c r="Z21" i="2"/>
  <c r="Z22" i="2"/>
  <c r="Z23" i="2"/>
  <c r="AB23" i="2" s="1"/>
  <c r="Z24" i="2"/>
  <c r="Z25" i="2"/>
  <c r="Z26" i="2"/>
  <c r="Q25" i="1" s="1"/>
  <c r="Z27" i="2"/>
  <c r="AB27" i="2" s="1"/>
  <c r="Z28" i="2"/>
  <c r="F8" i="10"/>
  <c r="G8" i="10" s="1"/>
  <c r="I8" i="1" s="1"/>
  <c r="AA3" i="2"/>
  <c r="R2" i="1" s="1"/>
  <c r="AA4" i="2"/>
  <c r="R3" i="1" s="1"/>
  <c r="AA5" i="2"/>
  <c r="AA6" i="2"/>
  <c r="R5" i="1" s="1"/>
  <c r="AA7" i="2"/>
  <c r="R6" i="1" s="1"/>
  <c r="AA8" i="2"/>
  <c r="R7" i="1" s="1"/>
  <c r="AA9" i="2"/>
  <c r="AA10" i="2"/>
  <c r="R9" i="1" s="1"/>
  <c r="AA11" i="2"/>
  <c r="R10" i="1" s="1"/>
  <c r="AA12" i="2"/>
  <c r="R11" i="1" s="1"/>
  <c r="AA13" i="2"/>
  <c r="AA14" i="2"/>
  <c r="R13" i="1" s="1"/>
  <c r="AA15" i="2"/>
  <c r="R14" i="1" s="1"/>
  <c r="AA16" i="2"/>
  <c r="R15" i="1" s="1"/>
  <c r="AA17" i="2"/>
  <c r="AA18" i="2"/>
  <c r="R17" i="1" s="1"/>
  <c r="AA19" i="2"/>
  <c r="R18" i="1" s="1"/>
  <c r="AA20" i="2"/>
  <c r="R19" i="1" s="1"/>
  <c r="AA21" i="2"/>
  <c r="AA22" i="2"/>
  <c r="AA23" i="2"/>
  <c r="AA24" i="2"/>
  <c r="AC24" i="2" s="1"/>
  <c r="AA25" i="2"/>
  <c r="AA26" i="2"/>
  <c r="AA27" i="2"/>
  <c r="R26" i="1" s="1"/>
  <c r="AA28" i="2"/>
  <c r="AC28" i="2" s="1"/>
  <c r="Q3" i="1"/>
  <c r="Q4" i="1"/>
  <c r="Q5" i="1"/>
  <c r="Q7" i="1"/>
  <c r="Q8" i="1"/>
  <c r="Q9" i="1"/>
  <c r="AB11" i="2"/>
  <c r="Q11" i="1"/>
  <c r="Q12" i="1"/>
  <c r="Q13" i="1"/>
  <c r="Q14" i="1"/>
  <c r="Q15" i="1"/>
  <c r="Q16" i="1"/>
  <c r="Q17" i="1"/>
  <c r="Q18" i="1"/>
  <c r="Q19" i="1"/>
  <c r="Q20" i="1"/>
  <c r="AB22" i="2"/>
  <c r="Q21" i="1"/>
  <c r="N21" i="1"/>
  <c r="P21" i="1" s="1"/>
  <c r="O22" i="1" a="1"/>
  <c r="O22" i="1" s="1"/>
  <c r="N23" i="1"/>
  <c r="P23" i="1" s="1"/>
  <c r="S23" i="1"/>
  <c r="B30" i="2"/>
  <c r="F30" i="2"/>
  <c r="J30" i="2"/>
  <c r="N30" i="2"/>
  <c r="R30" i="2"/>
  <c r="V30" i="2"/>
  <c r="Z3" i="2"/>
  <c r="AC14" i="2"/>
  <c r="S22" i="1"/>
  <c r="AC21" i="2"/>
  <c r="S24" i="1"/>
  <c r="O24" i="1" a="1"/>
  <c r="O24" i="1" s="1"/>
  <c r="N24" i="1"/>
  <c r="P24" i="1" s="1"/>
  <c r="N26" i="1"/>
  <c r="P26" i="1" s="1"/>
  <c r="O26" i="1" a="1"/>
  <c r="O26" i="1" s="1"/>
  <c r="S27" i="1"/>
  <c r="AC3" i="2"/>
  <c r="AC19" i="2"/>
  <c r="Q26" i="1"/>
  <c r="Q27" i="1"/>
  <c r="AB28" i="2"/>
  <c r="AC13" i="2"/>
  <c r="R4" i="1"/>
  <c r="R8" i="1"/>
  <c r="R12" i="1"/>
  <c r="R16" i="1"/>
  <c r="R20" i="1"/>
  <c r="O21" i="1" a="1"/>
  <c r="O21" i="1" s="1"/>
  <c r="S25" i="1"/>
  <c r="N25" i="1"/>
  <c r="P25" i="1" s="1"/>
  <c r="AC16" i="2"/>
  <c r="AC27" i="2"/>
  <c r="F3" i="3"/>
  <c r="G3" i="3" s="1"/>
  <c r="B3" i="1" s="1"/>
  <c r="F5" i="3"/>
  <c r="G5" i="3" s="1"/>
  <c r="B5" i="1" s="1"/>
  <c r="F12" i="6"/>
  <c r="F14" i="6"/>
  <c r="F17" i="6"/>
  <c r="G17" i="6" s="1"/>
  <c r="E17" i="1" s="1"/>
  <c r="F19" i="6"/>
  <c r="G19" i="6" s="1"/>
  <c r="E19" i="1" s="1"/>
  <c r="F18" i="7"/>
  <c r="G18" i="7" s="1"/>
  <c r="F18" i="1" s="1"/>
  <c r="F6" i="8"/>
  <c r="G6" i="8" s="1"/>
  <c r="G6" i="1" s="1"/>
  <c r="F8" i="8"/>
  <c r="G8" i="8" s="1"/>
  <c r="G8" i="1" s="1"/>
  <c r="F11" i="8"/>
  <c r="G11" i="8" s="1"/>
  <c r="G11" i="1" s="1"/>
  <c r="F13" i="8"/>
  <c r="G13" i="8" s="1"/>
  <c r="G13" i="1" s="1"/>
  <c r="E29" i="9"/>
  <c r="F2" i="9"/>
  <c r="G2" i="9" s="1"/>
  <c r="H2" i="1" s="1"/>
  <c r="F4" i="9"/>
  <c r="G4" i="9" s="1"/>
  <c r="H4" i="1" s="1"/>
  <c r="F6" i="9"/>
  <c r="G6" i="9" s="1"/>
  <c r="H6" i="1" s="1"/>
  <c r="F9" i="9"/>
  <c r="G9" i="9" s="1"/>
  <c r="H9" i="1" s="1"/>
  <c r="F11" i="9"/>
  <c r="G11" i="9" s="1"/>
  <c r="H11" i="1" s="1"/>
  <c r="F13" i="9"/>
  <c r="G13" i="9" s="1"/>
  <c r="H13" i="1" s="1"/>
  <c r="F15" i="9"/>
  <c r="G15" i="9" s="1"/>
  <c r="H15" i="1" s="1"/>
  <c r="F17" i="9"/>
  <c r="G17" i="9" s="1"/>
  <c r="H17" i="1" s="1"/>
  <c r="F19" i="9"/>
  <c r="G19" i="9" s="1"/>
  <c r="H19" i="1" s="1"/>
  <c r="O27" i="1" a="1"/>
  <c r="O27" i="1" s="1"/>
  <c r="F4" i="3"/>
  <c r="G4" i="3" s="1"/>
  <c r="B4" i="1" s="1"/>
  <c r="F7" i="3"/>
  <c r="G7" i="3" s="1"/>
  <c r="B7" i="1" s="1"/>
  <c r="F13" i="3"/>
  <c r="G13" i="3" s="1"/>
  <c r="B13" i="1" s="1"/>
  <c r="E29" i="4"/>
  <c r="F2" i="4"/>
  <c r="F4" i="4"/>
  <c r="G4" i="4" s="1"/>
  <c r="C4" i="1" s="1"/>
  <c r="F6" i="4"/>
  <c r="G6" i="4" s="1"/>
  <c r="C6" i="1" s="1"/>
  <c r="F3" i="5"/>
  <c r="G3" i="5" s="1"/>
  <c r="D3" i="1" s="1"/>
  <c r="F5" i="5"/>
  <c r="G5" i="5" s="1"/>
  <c r="D5" i="1" s="1"/>
  <c r="F7" i="5"/>
  <c r="G7" i="5" s="1"/>
  <c r="D7" i="1" s="1"/>
  <c r="F9" i="5"/>
  <c r="G9" i="5" s="1"/>
  <c r="D9" i="1" s="1"/>
  <c r="S9" i="1" s="1"/>
  <c r="E29" i="6"/>
  <c r="F2" i="6"/>
  <c r="F4" i="6"/>
  <c r="G4" i="6" s="1"/>
  <c r="E4" i="1" s="1"/>
  <c r="F18" i="6"/>
  <c r="G18" i="6" s="1"/>
  <c r="E18" i="1" s="1"/>
  <c r="F20" i="6"/>
  <c r="G20" i="6" s="1"/>
  <c r="E20" i="1" s="1"/>
  <c r="F4" i="7"/>
  <c r="F6" i="7"/>
  <c r="G6" i="7" s="1"/>
  <c r="F6" i="1" s="1"/>
  <c r="F8" i="7"/>
  <c r="G8" i="7" s="1"/>
  <c r="F8" i="1" s="1"/>
  <c r="F11" i="7"/>
  <c r="G11" i="7" s="1"/>
  <c r="F11" i="1" s="1"/>
  <c r="F13" i="7"/>
  <c r="G13" i="7" s="1"/>
  <c r="F13" i="1" s="1"/>
  <c r="F20" i="7"/>
  <c r="G20" i="7" s="1"/>
  <c r="F20" i="1" s="1"/>
  <c r="F10" i="8"/>
  <c r="G10" i="8" s="1"/>
  <c r="G10" i="1" s="1"/>
  <c r="F12" i="8"/>
  <c r="G12" i="8" s="1"/>
  <c r="G12" i="1" s="1"/>
  <c r="F15" i="8"/>
  <c r="G15" i="8" s="1"/>
  <c r="G15" i="1" s="1"/>
  <c r="F17" i="8"/>
  <c r="G17" i="8" s="1"/>
  <c r="G17" i="1" s="1"/>
  <c r="F8" i="9"/>
  <c r="G8" i="9" s="1"/>
  <c r="H8" i="1" s="1"/>
  <c r="F10" i="9"/>
  <c r="G10" i="9" s="1"/>
  <c r="H10" i="1" s="1"/>
  <c r="F12" i="9"/>
  <c r="G12" i="9" s="1"/>
  <c r="H12" i="1" s="1"/>
  <c r="F14" i="9"/>
  <c r="G14" i="9" s="1"/>
  <c r="H14" i="1" s="1"/>
  <c r="F16" i="9"/>
  <c r="G16" i="9" s="1"/>
  <c r="H16" i="1" s="1"/>
  <c r="F18" i="9"/>
  <c r="G18" i="9" s="1"/>
  <c r="H18" i="1" s="1"/>
  <c r="F20" i="9"/>
  <c r="G20" i="9" s="1"/>
  <c r="H20" i="1" s="1"/>
  <c r="F6" i="10"/>
  <c r="F11" i="10"/>
  <c r="C30" i="2"/>
  <c r="F8" i="3"/>
  <c r="G8" i="3" s="1"/>
  <c r="B8" i="1" s="1"/>
  <c r="F14" i="3"/>
  <c r="G14" i="3" s="1"/>
  <c r="B14" i="1" s="1"/>
  <c r="F17" i="3"/>
  <c r="G17" i="3" s="1"/>
  <c r="B17" i="1" s="1"/>
  <c r="F19" i="3"/>
  <c r="G19" i="3" s="1"/>
  <c r="B19" i="1" s="1"/>
  <c r="F11" i="4"/>
  <c r="G11" i="4" s="1"/>
  <c r="C11" i="1" s="1"/>
  <c r="F13" i="4"/>
  <c r="G13" i="4" s="1"/>
  <c r="C13" i="1" s="1"/>
  <c r="F15" i="4"/>
  <c r="G15" i="4" s="1"/>
  <c r="C15" i="1" s="1"/>
  <c r="F17" i="4"/>
  <c r="G17" i="4" s="1"/>
  <c r="C17" i="1" s="1"/>
  <c r="E29" i="5"/>
  <c r="F2" i="5"/>
  <c r="G2" i="5" s="1"/>
  <c r="D2" i="1" s="1"/>
  <c r="F4" i="5"/>
  <c r="G4" i="5" s="1"/>
  <c r="D4" i="1" s="1"/>
  <c r="F6" i="5"/>
  <c r="G6" i="5" s="1"/>
  <c r="D6" i="1" s="1"/>
  <c r="F8" i="5"/>
  <c r="G8" i="5" s="1"/>
  <c r="D8" i="1" s="1"/>
  <c r="F10" i="5"/>
  <c r="G10" i="5" s="1"/>
  <c r="D10" i="1" s="1"/>
  <c r="F13" i="5"/>
  <c r="G13" i="5" s="1"/>
  <c r="D13" i="1" s="1"/>
  <c r="F15" i="5"/>
  <c r="G15" i="5" s="1"/>
  <c r="D15" i="1" s="1"/>
  <c r="F17" i="5"/>
  <c r="G17" i="5" s="1"/>
  <c r="D17" i="1" s="1"/>
  <c r="F19" i="5"/>
  <c r="G19" i="5" s="1"/>
  <c r="D19" i="1" s="1"/>
  <c r="F10" i="7"/>
  <c r="G10" i="7" s="1"/>
  <c r="F10" i="1" s="1"/>
  <c r="F12" i="7"/>
  <c r="G12" i="7" s="1"/>
  <c r="F12" i="1" s="1"/>
  <c r="F16" i="8"/>
  <c r="F18" i="8"/>
  <c r="F20" i="8"/>
  <c r="G20" i="8" s="1"/>
  <c r="G20" i="1" s="1"/>
  <c r="F20" i="10"/>
  <c r="E29" i="13"/>
  <c r="F16" i="3"/>
  <c r="G16" i="3" s="1"/>
  <c r="B16" i="1" s="1"/>
  <c r="F18" i="3"/>
  <c r="G18" i="3" s="1"/>
  <c r="B18" i="1" s="1"/>
  <c r="F20" i="3"/>
  <c r="G20" i="3" s="1"/>
  <c r="B20" i="1" s="1"/>
  <c r="F10" i="4"/>
  <c r="F12" i="4"/>
  <c r="F14" i="4"/>
  <c r="G14" i="4" s="1"/>
  <c r="C14" i="1" s="1"/>
  <c r="F16" i="4"/>
  <c r="G16" i="4" s="1"/>
  <c r="C16" i="1" s="1"/>
  <c r="F18" i="4"/>
  <c r="G18" i="4" s="1"/>
  <c r="C18" i="1" s="1"/>
  <c r="F14" i="5"/>
  <c r="G14" i="5" s="1"/>
  <c r="D14" i="1" s="1"/>
  <c r="F16" i="5"/>
  <c r="G16" i="5" s="1"/>
  <c r="D16" i="1" s="1"/>
  <c r="F18" i="5"/>
  <c r="G18" i="5" s="1"/>
  <c r="D18" i="1" s="1"/>
  <c r="F20" i="5"/>
  <c r="G20" i="5" s="1"/>
  <c r="D20" i="1" s="1"/>
  <c r="F8" i="6"/>
  <c r="F11" i="6"/>
  <c r="G11" i="6" s="1"/>
  <c r="E11" i="1" s="1"/>
  <c r="F13" i="6"/>
  <c r="G13" i="6" s="1"/>
  <c r="E13" i="1" s="1"/>
  <c r="F15" i="6"/>
  <c r="E29" i="7"/>
  <c r="F17" i="7"/>
  <c r="G17" i="7" s="1"/>
  <c r="F17" i="1" s="1"/>
  <c r="E29" i="8"/>
  <c r="F3" i="8"/>
  <c r="F5" i="8"/>
  <c r="G5" i="8" s="1"/>
  <c r="G5" i="1" s="1"/>
  <c r="F7" i="8"/>
  <c r="G7" i="8" s="1"/>
  <c r="G7" i="1" s="1"/>
  <c r="F3" i="9"/>
  <c r="G3" i="9" s="1"/>
  <c r="H3" i="1" s="1"/>
  <c r="F5" i="9"/>
  <c r="G5" i="9" s="1"/>
  <c r="H5" i="1" s="1"/>
  <c r="F17" i="10"/>
  <c r="G17" i="10" s="1"/>
  <c r="I17" i="1" s="1"/>
  <c r="F13" i="10"/>
  <c r="G13" i="10" s="1"/>
  <c r="I13" i="1" s="1"/>
  <c r="E29" i="10"/>
  <c r="F3" i="10"/>
  <c r="F7" i="10"/>
  <c r="F18" i="10"/>
  <c r="G18" i="10" s="1"/>
  <c r="I18" i="1" s="1"/>
  <c r="G11" i="10" l="1"/>
  <c r="I11" i="1" s="1"/>
  <c r="R27" i="1"/>
  <c r="AC15" i="2"/>
  <c r="Q22" i="1"/>
  <c r="AC26" i="2"/>
  <c r="R25" i="1"/>
  <c r="AC22" i="2"/>
  <c r="R21" i="1"/>
  <c r="AB25" i="2"/>
  <c r="Q24" i="1"/>
  <c r="G7" i="10"/>
  <c r="I7" i="1" s="1"/>
  <c r="S7" i="1" s="1"/>
  <c r="R23" i="1"/>
  <c r="AC12" i="2"/>
  <c r="AC9" i="2"/>
  <c r="AA30" i="2"/>
  <c r="AC17" i="2"/>
  <c r="AC10" i="2"/>
  <c r="AC23" i="2"/>
  <c r="R22" i="1"/>
  <c r="AC8" i="2"/>
  <c r="AB26" i="2"/>
  <c r="AC11" i="2"/>
  <c r="AC6" i="2"/>
  <c r="AC20" i="2"/>
  <c r="AC4" i="2"/>
  <c r="AC7" i="2"/>
  <c r="AC18" i="2"/>
  <c r="AB4" i="2"/>
  <c r="AC25" i="2"/>
  <c r="R24" i="1"/>
  <c r="AC5" i="2"/>
  <c r="AB24" i="2"/>
  <c r="Q23" i="1"/>
  <c r="O11" i="1" a="1"/>
  <c r="O11" i="1" s="1"/>
  <c r="S11" i="1"/>
  <c r="S17" i="1"/>
  <c r="O17" i="1" a="1"/>
  <c r="O17" i="1" s="1"/>
  <c r="N17" i="1"/>
  <c r="S14" i="1"/>
  <c r="N7" i="1"/>
  <c r="O7" i="1" a="1"/>
  <c r="S5" i="1"/>
  <c r="O5" i="1" a="1"/>
  <c r="O5" i="1" s="1"/>
  <c r="N5" i="1"/>
  <c r="N9" i="1"/>
  <c r="AB21" i="2"/>
  <c r="AB19" i="2"/>
  <c r="AB17" i="2"/>
  <c r="AB15" i="2"/>
  <c r="AB13" i="2"/>
  <c r="AB6" i="2"/>
  <c r="N18" i="1"/>
  <c r="O9" i="1" a="1"/>
  <c r="O9" i="1" s="1"/>
  <c r="G6" i="10"/>
  <c r="I6" i="1" s="1"/>
  <c r="N6" i="1" s="1"/>
  <c r="G3" i="10"/>
  <c r="I3" i="1" s="1"/>
  <c r="G20" i="10"/>
  <c r="I20" i="1" s="1"/>
  <c r="G16" i="10"/>
  <c r="I16" i="1" s="1"/>
  <c r="G3" i="8"/>
  <c r="G3" i="1" s="1"/>
  <c r="G18" i="8"/>
  <c r="G18" i="1" s="1"/>
  <c r="S18" i="1" s="1"/>
  <c r="G16" i="8"/>
  <c r="G16" i="1" s="1"/>
  <c r="N8" i="1"/>
  <c r="G4" i="7"/>
  <c r="F4" i="1" s="1"/>
  <c r="G16" i="7"/>
  <c r="F16" i="1" s="1"/>
  <c r="O16" i="1" s="1" a="1"/>
  <c r="O16" i="1" s="1"/>
  <c r="G15" i="6"/>
  <c r="E15" i="1" s="1"/>
  <c r="O15" i="1" s="1" a="1"/>
  <c r="O15" i="1" s="1"/>
  <c r="G2" i="6"/>
  <c r="E2" i="1" s="1"/>
  <c r="G14" i="6"/>
  <c r="E14" i="1" s="1"/>
  <c r="O14" i="1" s="1" a="1"/>
  <c r="O14" i="1" s="1"/>
  <c r="G12" i="6"/>
  <c r="E12" i="1" s="1"/>
  <c r="G8" i="6"/>
  <c r="E8" i="1" s="1"/>
  <c r="S8" i="1" s="1"/>
  <c r="G2" i="4"/>
  <c r="C2" i="1" s="1"/>
  <c r="G12" i="4"/>
  <c r="C12" i="1" s="1"/>
  <c r="G10" i="4"/>
  <c r="C10" i="1" s="1"/>
  <c r="N4" i="1"/>
  <c r="O4" i="1" a="1"/>
  <c r="O4" i="1" s="1"/>
  <c r="S4" i="1"/>
  <c r="N3" i="1"/>
  <c r="O3" i="1" a="1"/>
  <c r="Z30" i="2"/>
  <c r="AB3" i="2"/>
  <c r="Q2" i="1"/>
  <c r="O6" i="1" a="1"/>
  <c r="AB10" i="2"/>
  <c r="AB8" i="2"/>
  <c r="N11" i="1"/>
  <c r="S13" i="1"/>
  <c r="O13" i="1" a="1"/>
  <c r="O13" i="1" s="1"/>
  <c r="N13" i="1"/>
  <c r="N20" i="1"/>
  <c r="S20" i="1"/>
  <c r="O20" i="1" a="1"/>
  <c r="O20" i="1" s="1"/>
  <c r="N19" i="1"/>
  <c r="S19" i="1"/>
  <c r="G19" i="8"/>
  <c r="G19" i="1" s="1"/>
  <c r="O19" i="1" s="1" a="1"/>
  <c r="O19" i="1" s="1"/>
  <c r="AB20" i="2"/>
  <c r="AB18" i="2"/>
  <c r="AB16" i="2"/>
  <c r="AB14" i="2"/>
  <c r="AB12" i="2"/>
  <c r="AB7" i="2"/>
  <c r="AB5" i="2"/>
  <c r="S3" i="1" l="1"/>
  <c r="O7" i="1"/>
  <c r="S6" i="1"/>
  <c r="O6" i="1"/>
  <c r="O3" i="1"/>
  <c r="S12" i="1"/>
  <c r="O12" i="1" a="1"/>
  <c r="O12" i="1" s="1"/>
  <c r="N12" i="1"/>
  <c r="N16" i="1"/>
  <c r="O18" i="1" a="1"/>
  <c r="O18" i="1" s="1"/>
  <c r="N10" i="1"/>
  <c r="O10" i="1" a="1"/>
  <c r="O10" i="1" s="1"/>
  <c r="S10" i="1"/>
  <c r="S16" i="1"/>
  <c r="N2" i="1"/>
  <c r="S2" i="1"/>
  <c r="O2" i="1" a="1"/>
  <c r="O2" i="1" s="1"/>
  <c r="O8" i="1" a="1"/>
  <c r="O8" i="1" s="1"/>
  <c r="P5" i="1" s="1"/>
  <c r="N14" i="1"/>
  <c r="N15" i="1"/>
  <c r="S15" i="1"/>
  <c r="P6" i="1" l="1"/>
  <c r="P15" i="1"/>
  <c r="P19" i="1"/>
  <c r="P16" i="1"/>
  <c r="P18" i="1"/>
  <c r="P4" i="1"/>
  <c r="P17" i="1"/>
  <c r="P10" i="1"/>
  <c r="P12" i="1"/>
  <c r="P3" i="1"/>
  <c r="P11" i="1"/>
  <c r="P14" i="1"/>
  <c r="P8" i="1"/>
  <c r="P7" i="1"/>
  <c r="P13" i="1"/>
  <c r="P20" i="1"/>
  <c r="P9" i="1"/>
  <c r="P2" i="1"/>
</calcChain>
</file>

<file path=xl/sharedStrings.xml><?xml version="1.0" encoding="utf-8"?>
<sst xmlns="http://schemas.openxmlformats.org/spreadsheetml/2006/main" count="796" uniqueCount="79">
  <si>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</si>
  <si>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</si>
  <si>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</si>
  <si>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</si>
  <si>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</si>
  <si>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</si>
  <si>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</si>
  <si>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Septem-bre </t>
  </si>
  <si>
    <t xml:space="preserve">Octobre </t>
  </si>
  <si>
    <t>Novem-bre 1</t>
  </si>
  <si>
    <t>Novem-bre  2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</si>
  <si>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</si>
  <si>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</si>
  <si>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</si>
  <si>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</si>
  <si>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</si>
  <si>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</si>
  <si>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</si>
  <si>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</si>
  <si>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</si>
  <si>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</si>
  <si>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</si>
  <si>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</si>
  <si>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</si>
  <si>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Flament L</t>
  </si>
  <si>
    <t>Guillaume C</t>
  </si>
  <si>
    <t>Jacquet E</t>
  </si>
  <si>
    <t>Jacquet J</t>
  </si>
  <si>
    <t>Letaifa A</t>
  </si>
  <si>
    <t>Levasseur T</t>
  </si>
  <si>
    <t>Masse J-P</t>
  </si>
  <si>
    <t>Millet D</t>
  </si>
  <si>
    <t>Olleville Marc</t>
  </si>
  <si>
    <t>Olleville Michel</t>
  </si>
  <si>
    <t>Rousset D</t>
  </si>
  <si>
    <t>Thibaut M</t>
  </si>
  <si>
    <t>Vaillant A</t>
  </si>
  <si>
    <t>Z1</t>
  </si>
  <si>
    <t>Z2</t>
  </si>
  <si>
    <t>Z3</t>
  </si>
  <si>
    <t>Z4</t>
  </si>
  <si>
    <t>Z5</t>
  </si>
  <si>
    <t>Z6</t>
  </si>
  <si>
    <t>Z7</t>
  </si>
  <si>
    <t>Commentaires</t>
  </si>
  <si>
    <t>.</t>
  </si>
  <si>
    <t xml:space="preserve">Septembre </t>
  </si>
  <si>
    <t>Novembre I</t>
  </si>
  <si>
    <t>Novembre II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</si>
  <si>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</si>
  <si>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</si>
  <si>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</si>
  <si>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</si>
  <si>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</si>
  <si>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</si>
  <si>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TOTAUX</t>
  </si>
  <si>
    <t>abs</t>
  </si>
  <si>
    <t>Poids mesuré</t>
  </si>
  <si>
    <t>Poids pesé</t>
  </si>
  <si>
    <t>Poids Total</t>
  </si>
  <si>
    <t>Place</t>
  </si>
  <si>
    <t>Points</t>
  </si>
  <si>
    <t>Total</t>
  </si>
  <si>
    <t>Année</t>
  </si>
  <si>
    <t xml:space="preserve">Prises </t>
  </si>
  <si>
    <t>Z8</t>
  </si>
  <si>
    <t>Z9</t>
  </si>
  <si>
    <t>ZA</t>
  </si>
  <si>
    <t>nom</t>
  </si>
  <si>
    <t>TOTAL</t>
  </si>
  <si>
    <t>Guingand D</t>
  </si>
  <si>
    <t>Paris Xavier</t>
  </si>
  <si>
    <t>Moreau B</t>
  </si>
  <si>
    <t>leguillou l</t>
  </si>
  <si>
    <t>Robert D</t>
  </si>
  <si>
    <t>Munoz A</t>
  </si>
  <si>
    <t>Decayeux R</t>
  </si>
  <si>
    <t xml:space="preserve">POISSON NOBLE : Laurent FLAMENT Bar 1kg156 </t>
  </si>
  <si>
    <t xml:space="preserve">PLUS GROS POISSON : Laurent FLAMENT Bar 1Kg156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</si>
</sst>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4" borderId="1" xfId="0" applyFont="1" applyFill="1" applyBorder="1" applyAlignment="1">
      <alignment horizontal="center" vertical="center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6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4" fillId="6" borderId="2" xfId="0" applyFont="1" applyFill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17" fontId="2" fillId="0" borderId="1" xfId="0" applyNumberFormat="1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7" fillId="4" borderId="1" xfId="0" applyFont="1" applyFill="1" applyBorder="1" applyAlignment="1">
      <alignment horizontal="center" wrapText="1" readingOrder="1"/>
    </xf>
    <xf numFmtId="0" fontId="0" fillId="7" borderId="0" xfId="0" applyFill="1"/>
    <xf numFmtId="0" fontId="0" fillId="0" borderId="0" xfId="0" applyAlignment="1">
      <alignment horizontal="center" readingOrder="1"/>
    </xf>
    <xf numFmtId="0" fontId="4" fillId="8" borderId="1" xfId="0" applyFont="1" applyFill="1" applyBorder="1"/>
    <xf numFmtId="0" fontId="2" fillId="0" borderId="1" xfId="0" applyFont="1" applyBorder="1" applyAlignment="1" applyProtection="1">
      <alignment wrapText="1" readingOrder="1"/>
      <protection locked="0"/>
    </xf>
    <xf numFmtId="0" fontId="7" fillId="8" borderId="1" xfId="0" applyFont="1" applyFill="1" applyBorder="1" applyAlignment="1">
      <alignment horizontal="center" vertical="center" wrapText="1" readingOrder="1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8" fillId="8" borderId="1" xfId="0" applyFont="1" applyFill="1" applyBorder="1"/>
    <xf numFmtId="0" fontId="9" fillId="8" borderId="10" xfId="0" applyFont="1" applyFill="1" applyBorder="1" applyAlignment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5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tabSelected="1" zoomScaleNormal="100" workbookViewId="0">
      <pane xSplit="1" ySplit="1" topLeftCell="B8" activePane="bottomRight" state="frozen"/>
      <selection pane="topRight" activeCell="C1" sqref="C1"/>
      <selection pane="bottomLeft" activeCell="A20" sqref="A20"/>
      <selection pane="bottomRight" activeCell="D37" sqref="D37"/>
    </sheetView>
  </sheetViews>
  <sheetFormatPr baseColWidth="10" defaultColWidth="9.77734375" defaultRowHeight="14.4" x14ac:dyDescent="0.3"/>
  <cols>
    <col min="1" max="1" width="13.44140625" style="9" customWidth="1"/>
    <col min="2" max="14" width="8.33203125" style="9" customWidth="1"/>
    <col min="15" max="15" width="12.109375" style="9" customWidth="1"/>
    <col min="16" max="16" width="12.109375" style="10" customWidth="1"/>
    <col min="17" max="17" width="8.33203125" style="10" customWidth="1"/>
    <col min="18" max="18" width="9" style="10" customWidth="1"/>
    <col min="19" max="19" width="9.109375" style="11" customWidth="1"/>
    <col min="20" max="39" width="9.109375" style="9" customWidth="1"/>
  </cols>
  <sheetData>
    <row r="1" spans="1:19" ht="30" customHeight="1" x14ac:dyDescent="0.3">
      <c r="A1" s="12">
        <v>2024</v>
      </c>
      <c r="B1" s="13" t="s">
        <v>0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4" t="s">
        <v>9</v>
      </c>
      <c r="L1" s="13" t="s">
        <v>10</v>
      </c>
      <c r="M1" s="13" t="s">
        <v>11</v>
      </c>
      <c r="N1" s="15" t="s">
        <v>12</v>
      </c>
      <c r="O1" s="16" t="s">
        <v>13</v>
      </c>
      <c r="P1" s="17" t="s">
        <v>14</v>
      </c>
      <c r="Q1" s="18" t="s">
        <v>15</v>
      </c>
      <c r="R1" s="18" t="s">
        <v>16</v>
      </c>
      <c r="S1" s="15" t="s">
        <v>17</v>
      </c>
    </row>
    <row r="2" spans="1:19" x14ac:dyDescent="0.3">
      <c r="A2" s="19" t="s">
        <v>18</v>
      </c>
      <c r="B2" s="19">
        <f>VLOOKUP($A2,Janvier!$A$1:$G$27,7,0)</f>
        <v>0</v>
      </c>
      <c r="C2" s="19">
        <f>VLOOKUP($A2,'Février '!$A$1:$G$27,7,0)</f>
        <v>480</v>
      </c>
      <c r="D2" s="19">
        <f>VLOOKUP($A2,Mars!$A$1:$G$27,7,0)</f>
        <v>440</v>
      </c>
      <c r="E2" s="19">
        <f>VLOOKUP($A2,Avril!$A$1:$G$27,7,0)</f>
        <v>450</v>
      </c>
      <c r="F2" s="19">
        <f>VLOOKUP($A2,Mai!$A$1:$G$27,7,0)</f>
        <v>0</v>
      </c>
      <c r="G2" s="19">
        <f>VLOOKUP($A2,Juin!$A$1:$G$27,7,0)</f>
        <v>0</v>
      </c>
      <c r="H2" s="19">
        <f>VLOOKUP($A2,Juillet!$A$1:$G$27,7,0)</f>
        <v>390</v>
      </c>
      <c r="I2" s="19">
        <f>VLOOKUP($A2,Septembre!$A$1:$G$27,7,0)</f>
        <v>0</v>
      </c>
      <c r="J2" s="19">
        <f>VLOOKUP($A2,Octobre!$A$1:$G$27,7,0)</f>
        <v>0</v>
      </c>
      <c r="K2" s="19">
        <f>VLOOKUP($A2,'Novembre I'!$A$1:$G$27,7,0)</f>
        <v>0</v>
      </c>
      <c r="L2" s="19">
        <f>VLOOKUP($A2,'Novembre II'!$A$1:$G$27,7,0)</f>
        <v>0</v>
      </c>
      <c r="M2" s="19">
        <f>VLOOKUP($A2,Decembre!$A$1:$G$27,7,0)</f>
        <v>0</v>
      </c>
      <c r="N2" s="20">
        <f t="shared" ref="N2:N27" si="0">SUM(B2:M2)</f>
        <v>1760</v>
      </c>
      <c r="O2" s="21">
        <f t="array" ref="O2">SUM(LARGE(B2:M2,{1;2;3;4;5;6;7;8}))</f>
        <v>1760</v>
      </c>
      <c r="P2" s="17">
        <f t="shared" ref="P2:P27" si="1">IF(N2=0,"",RANK(O2,$O$2:$O$27,0))</f>
        <v>18</v>
      </c>
      <c r="Q2" s="18">
        <f>VLOOKUP($A2,'Classement Poids-Prises'!$A$3:$AC$28,26,0)</f>
        <v>1818</v>
      </c>
      <c r="R2" s="18">
        <f>VLOOKUP($A2,'Classement Poids-Prises'!$A$3:$AC$28,27,0)</f>
        <v>24</v>
      </c>
      <c r="S2" s="18">
        <f t="shared" ref="S2:S27" si="2">COUNTIF(B2:M2,"&gt;0")</f>
        <v>4</v>
      </c>
    </row>
    <row r="3" spans="1:19" x14ac:dyDescent="0.3">
      <c r="A3" s="19" t="s">
        <v>19</v>
      </c>
      <c r="B3" s="19">
        <f>VLOOKUP($A3,Janvier!$A$1:$G$27,7,0)</f>
        <v>420</v>
      </c>
      <c r="C3" s="19">
        <f>VLOOKUP($A3,'Février '!$A$1:$G$27,7,0)</f>
        <v>390</v>
      </c>
      <c r="D3" s="19">
        <f>VLOOKUP($A3,Mars!$A$1:$G$27,7,0)</f>
        <v>370</v>
      </c>
      <c r="E3" s="19">
        <f>VLOOKUP($A3,Avril!$A$1:$G$27,7,0)</f>
        <v>420</v>
      </c>
      <c r="F3" s="19">
        <f>VLOOKUP($A3,Mai!$A$1:$G$27,7,0)</f>
        <v>0</v>
      </c>
      <c r="G3" s="19">
        <f>VLOOKUP($A3,Juin!$A$1:$G$27,7,0)</f>
        <v>410</v>
      </c>
      <c r="H3" s="19">
        <f>VLOOKUP($A3,Juillet!$A$1:$G$27,7,0)</f>
        <v>420</v>
      </c>
      <c r="I3" s="19">
        <f>VLOOKUP($A3,Septembre!$A$1:$G$27,7,0)</f>
        <v>480</v>
      </c>
      <c r="J3" s="19">
        <f>VLOOKUP($A3,Octobre!$A$1:$G$27,7,0)</f>
        <v>0</v>
      </c>
      <c r="K3" s="19">
        <f>VLOOKUP($A3,'Novembre I'!$A$1:$G$27,7,0)</f>
        <v>0</v>
      </c>
      <c r="L3" s="19">
        <f>VLOOKUP($A3,'Novembre II'!$A$1:$G$27,7,0)</f>
        <v>0</v>
      </c>
      <c r="M3" s="19">
        <f>VLOOKUP($A3,Decembre!$A$1:$G$27,7,0)</f>
        <v>0</v>
      </c>
      <c r="N3" s="20">
        <f t="shared" si="0"/>
        <v>2910</v>
      </c>
      <c r="O3" s="21">
        <f t="array" ref="O3">SUM(LARGE(B3:M3,{1;2;3;4;5;6;7;8}))</f>
        <v>2910</v>
      </c>
      <c r="P3" s="17">
        <f t="shared" si="1"/>
        <v>7</v>
      </c>
      <c r="Q3" s="18">
        <f>VLOOKUP($A3,'Classement Poids-Prises'!$A$3:$AC$28,26,0)</f>
        <v>2062</v>
      </c>
      <c r="R3" s="18">
        <f>VLOOKUP($A3,'Classement Poids-Prises'!$A$3:$AC$28,27,0)</f>
        <v>33</v>
      </c>
      <c r="S3" s="18">
        <f t="shared" si="2"/>
        <v>7</v>
      </c>
    </row>
    <row r="4" spans="1:19" x14ac:dyDescent="0.3">
      <c r="A4" s="19" t="s">
        <v>20</v>
      </c>
      <c r="B4" s="19">
        <f>VLOOKUP($A4,Janvier!$A$1:$G$27,7,0)</f>
        <v>470</v>
      </c>
      <c r="C4" s="19">
        <f>VLOOKUP($A4,'Février '!$A$1:$G$27,7,0)</f>
        <v>430</v>
      </c>
      <c r="D4" s="19">
        <f>VLOOKUP($A4,Mars!$A$1:$G$27,7,0)</f>
        <v>500</v>
      </c>
      <c r="E4" s="19">
        <f>VLOOKUP($A4,Avril!$A$1:$G$27,7,0)</f>
        <v>440</v>
      </c>
      <c r="F4" s="19">
        <f>VLOOKUP($A4,Mai!$A$1:$G$27,7,0)</f>
        <v>410</v>
      </c>
      <c r="G4" s="19">
        <f>VLOOKUP($A4,Juin!$A$1:$G$27,7,0)</f>
        <v>460</v>
      </c>
      <c r="H4" s="19">
        <f>VLOOKUP($A4,Juillet!$A$1:$G$27,7,0)</f>
        <v>470</v>
      </c>
      <c r="I4" s="19">
        <f>VLOOKUP($A4,Septembre!$A$1:$G$27,7,0)</f>
        <v>490</v>
      </c>
      <c r="J4" s="19">
        <f>VLOOKUP($A4,Octobre!$A$1:$G$27,7,0)</f>
        <v>0</v>
      </c>
      <c r="K4" s="19">
        <f>VLOOKUP($A4,'Novembre I'!$A$1:$G$27,7,0)</f>
        <v>0</v>
      </c>
      <c r="L4" s="19">
        <f>VLOOKUP($A4,'Novembre II'!$A$1:$G$27,7,0)</f>
        <v>0</v>
      </c>
      <c r="M4" s="19">
        <f>VLOOKUP($A4,Decembre!$A$1:$G$27,7,0)</f>
        <v>0</v>
      </c>
      <c r="N4" s="20">
        <f t="shared" si="0"/>
        <v>3670</v>
      </c>
      <c r="O4" s="21">
        <f t="array" ref="O4">SUM(LARGE(B4:M4,{1;2;3;4;5;6;7;8}))</f>
        <v>3670</v>
      </c>
      <c r="P4" s="17">
        <f t="shared" si="1"/>
        <v>2</v>
      </c>
      <c r="Q4" s="18">
        <f>VLOOKUP($A4,'Classement Poids-Prises'!$A$3:$AC$28,26,0)</f>
        <v>4294</v>
      </c>
      <c r="R4" s="18">
        <f>VLOOKUP($A4,'Classement Poids-Prises'!$A$3:$AC$28,27,0)</f>
        <v>65</v>
      </c>
      <c r="S4" s="18">
        <f t="shared" si="2"/>
        <v>8</v>
      </c>
    </row>
    <row r="5" spans="1:19" x14ac:dyDescent="0.3">
      <c r="A5" s="19" t="s">
        <v>21</v>
      </c>
      <c r="B5" s="19">
        <f>VLOOKUP($A5,Janvier!$A$1:$G$27,7,0)</f>
        <v>450</v>
      </c>
      <c r="C5" s="19">
        <f>VLOOKUP($A5,'Février '!$A$1:$G$27,7,0)</f>
        <v>380</v>
      </c>
      <c r="D5" s="19">
        <f>VLOOKUP($A5,Mars!$A$1:$G$27,7,0)</f>
        <v>480</v>
      </c>
      <c r="E5" s="19">
        <f>VLOOKUP($A5,Avril!$A$1:$G$27,7,0)</f>
        <v>460</v>
      </c>
      <c r="F5" s="19">
        <f>VLOOKUP($A5,Mai!$A$1:$G$27,7,0)</f>
        <v>470</v>
      </c>
      <c r="G5" s="19">
        <f>VLOOKUP($A5,Juin!$A$1:$G$27,7,0)</f>
        <v>470</v>
      </c>
      <c r="H5" s="19">
        <f>VLOOKUP($A5,Juillet!$A$1:$G$27,7,0)</f>
        <v>350</v>
      </c>
      <c r="I5" s="19">
        <f>VLOOKUP($A5,Septembre!$A$1:$G$27,7,0)</f>
        <v>0</v>
      </c>
      <c r="J5" s="19">
        <f>VLOOKUP($A5,Octobre!$A$1:$G$27,7,0)</f>
        <v>0</v>
      </c>
      <c r="K5" s="19">
        <f>VLOOKUP($A5,'Novembre I'!$A$1:$G$27,7,0)</f>
        <v>0</v>
      </c>
      <c r="L5" s="19">
        <f>VLOOKUP($A5,'Novembre II'!$A$1:$G$27,7,0)</f>
        <v>0</v>
      </c>
      <c r="M5" s="19">
        <f>VLOOKUP($A5,Decembre!$A$1:$G$27,7,0)</f>
        <v>0</v>
      </c>
      <c r="N5" s="20">
        <f t="shared" si="0"/>
        <v>3060</v>
      </c>
      <c r="O5" s="21">
        <f t="array" ref="O5">SUM(LARGE(B5:M5,{1;2;3;4;5;6;7;8}))</f>
        <v>3060</v>
      </c>
      <c r="P5" s="17">
        <f t="shared" si="1"/>
        <v>6</v>
      </c>
      <c r="Q5" s="18">
        <f>VLOOKUP($A5,'Classement Poids-Prises'!$A$3:$AC$28,26,0)</f>
        <v>3225</v>
      </c>
      <c r="R5" s="18">
        <f>VLOOKUP($A5,'Classement Poids-Prises'!$A$3:$AC$28,27,0)</f>
        <v>42</v>
      </c>
      <c r="S5" s="18">
        <f t="shared" si="2"/>
        <v>7</v>
      </c>
    </row>
    <row r="6" spans="1:19" x14ac:dyDescent="0.3">
      <c r="A6" s="19" t="s">
        <v>22</v>
      </c>
      <c r="B6" s="19">
        <f>VLOOKUP($A6,Janvier!$A$1:$G$27,7,0)</f>
        <v>0</v>
      </c>
      <c r="C6" s="19">
        <f>VLOOKUP($A6,'Février '!$A$1:$G$27,7,0)</f>
        <v>370</v>
      </c>
      <c r="D6" s="19">
        <f>VLOOKUP($A6,Mars!$A$1:$G$27,7,0)</f>
        <v>470</v>
      </c>
      <c r="E6" s="19">
        <f>VLOOKUP($A6,Avril!$A$1:$G$27,7,0)</f>
        <v>0</v>
      </c>
      <c r="F6" s="19">
        <f>VLOOKUP($A6,Mai!$A$1:$G$27,7,0)</f>
        <v>400</v>
      </c>
      <c r="G6" s="19">
        <f>VLOOKUP($A6,Juin!$A$1:$G$27,7,0)</f>
        <v>440</v>
      </c>
      <c r="H6" s="19">
        <f>VLOOKUP($A6,Juillet!$A$1:$G$27,7,0)</f>
        <v>380</v>
      </c>
      <c r="I6" s="19">
        <f>VLOOKUP($A6,Septembre!$A$1:$G$27,7,0)</f>
        <v>370</v>
      </c>
      <c r="J6" s="19">
        <f>VLOOKUP($A6,Octobre!$A$1:$G$27,7,0)</f>
        <v>0</v>
      </c>
      <c r="K6" s="19">
        <f>VLOOKUP($A6,'Novembre I'!$A$1:$G$27,7,0)</f>
        <v>0</v>
      </c>
      <c r="L6" s="19">
        <f>VLOOKUP($A6,'Novembre II'!$A$1:$G$27,7,0)</f>
        <v>0</v>
      </c>
      <c r="M6" s="19">
        <f>VLOOKUP($A6,Decembre!$A$1:$G$27,7,0)</f>
        <v>0</v>
      </c>
      <c r="N6" s="20">
        <f t="shared" si="0"/>
        <v>2430</v>
      </c>
      <c r="O6" s="21">
        <f t="array" ref="O6">SUM(LARGE(B6:M6,{1;2;3;4;5;6;7;8}))</f>
        <v>2430</v>
      </c>
      <c r="P6" s="17">
        <f t="shared" si="1"/>
        <v>13</v>
      </c>
      <c r="Q6" s="18">
        <f>VLOOKUP($A6,'Classement Poids-Prises'!$A$3:$AC$28,26,0)</f>
        <v>1334</v>
      </c>
      <c r="R6" s="18">
        <f>VLOOKUP($A6,'Classement Poids-Prises'!$A$3:$AC$28,27,0)</f>
        <v>19</v>
      </c>
      <c r="S6" s="18">
        <f t="shared" si="2"/>
        <v>6</v>
      </c>
    </row>
    <row r="7" spans="1:19" x14ac:dyDescent="0.3">
      <c r="A7" s="19" t="s">
        <v>23</v>
      </c>
      <c r="B7" s="19">
        <f>VLOOKUP($A7,Janvier!$A$1:$G$27,7,0)</f>
        <v>490</v>
      </c>
      <c r="C7" s="19">
        <f>VLOOKUP($A7,'Février '!$A$1:$G$27,7,0)</f>
        <v>470</v>
      </c>
      <c r="D7" s="19">
        <f>VLOOKUP($A7,Mars!$A$1:$G$27,7,0)</f>
        <v>490</v>
      </c>
      <c r="E7" s="19">
        <f>VLOOKUP($A7,Avril!$A$1:$G$27,7,0)</f>
        <v>0</v>
      </c>
      <c r="F7" s="19">
        <f>VLOOKUP($A7,Mai!$A$1:$G$27,7,0)</f>
        <v>480</v>
      </c>
      <c r="G7" s="19">
        <f>VLOOKUP($A7,Juin!$A$1:$G$27,7,0)</f>
        <v>420</v>
      </c>
      <c r="H7" s="19">
        <f>VLOOKUP($A7,Juillet!$A$1:$G$27,7,0)</f>
        <v>0</v>
      </c>
      <c r="I7" s="19">
        <f>VLOOKUP($A7,Septembre!$A$1:$G$27,7,0)</f>
        <v>370</v>
      </c>
      <c r="J7" s="19">
        <f>VLOOKUP($A7,Octobre!$A$1:$G$27,7,0)</f>
        <v>0</v>
      </c>
      <c r="K7" s="19">
        <f>VLOOKUP($A7,'Novembre I'!$A$1:$G$27,7,0)</f>
        <v>0</v>
      </c>
      <c r="L7" s="19">
        <f>VLOOKUP($A7,'Novembre II'!$A$1:$G$27,7,0)</f>
        <v>0</v>
      </c>
      <c r="M7" s="19">
        <f>VLOOKUP($A7,Decembre!$A$1:$G$27,7,0)</f>
        <v>0</v>
      </c>
      <c r="N7" s="20">
        <f t="shared" si="0"/>
        <v>2720</v>
      </c>
      <c r="O7" s="21">
        <f t="array" ref="O7">SUM(LARGE(B7:M7,{1;2;3;4;5;6;7;8}))</f>
        <v>2720</v>
      </c>
      <c r="P7" s="17">
        <f t="shared" si="1"/>
        <v>10</v>
      </c>
      <c r="Q7" s="18">
        <f>VLOOKUP($A7,'Classement Poids-Prises'!$A$3:$AC$28,26,0)</f>
        <v>3681</v>
      </c>
      <c r="R7" s="18">
        <f>VLOOKUP($A7,'Classement Poids-Prises'!$A$3:$AC$28,27,0)</f>
        <v>47</v>
      </c>
      <c r="S7" s="18">
        <f t="shared" si="2"/>
        <v>6</v>
      </c>
    </row>
    <row r="8" spans="1:19" x14ac:dyDescent="0.3">
      <c r="A8" s="19" t="s">
        <v>24</v>
      </c>
      <c r="B8" s="19">
        <f>VLOOKUP($A8,Janvier!$A$1:$G$27,7,0)</f>
        <v>400</v>
      </c>
      <c r="C8" s="19">
        <f>VLOOKUP($A8,'Février '!$A$1:$G$27,7,0)</f>
        <v>0</v>
      </c>
      <c r="D8" s="19">
        <f>VLOOKUP($A8,Mars!$A$1:$G$27,7,0)</f>
        <v>340</v>
      </c>
      <c r="E8" s="19">
        <f>VLOOKUP($A8,Avril!$A$1:$G$27,7,0)</f>
        <v>330</v>
      </c>
      <c r="F8" s="19">
        <f>VLOOKUP($A8,Mai!$A$1:$G$27,7,0)</f>
        <v>390</v>
      </c>
      <c r="G8" s="19">
        <f>VLOOKUP($A8,Juin!$A$1:$G$27,7,0)</f>
        <v>430</v>
      </c>
      <c r="H8" s="19">
        <f>VLOOKUP($A8,Juillet!$A$1:$G$27,7,0)</f>
        <v>430</v>
      </c>
      <c r="I8" s="19">
        <f>VLOOKUP($A8,Septembre!$A$1:$G$27,7,0)</f>
        <v>500</v>
      </c>
      <c r="J8" s="19">
        <f>VLOOKUP($A8,Octobre!$A$1:$G$27,7,0)</f>
        <v>0</v>
      </c>
      <c r="K8" s="19">
        <f>VLOOKUP($A8,'Novembre I'!$A$1:$G$27,7,0)</f>
        <v>0</v>
      </c>
      <c r="L8" s="19">
        <f>VLOOKUP($A8,'Novembre II'!$A$1:$G$27,7,0)</f>
        <v>0</v>
      </c>
      <c r="M8" s="19">
        <f>VLOOKUP($A8,Decembre!$A$1:$G$27,7,0)</f>
        <v>0</v>
      </c>
      <c r="N8" s="20">
        <f t="shared" si="0"/>
        <v>2820</v>
      </c>
      <c r="O8" s="21">
        <f t="array" ref="O8">SUM(LARGE(B8:M8,{1;2;3;4;5;6;7;8}))</f>
        <v>2820</v>
      </c>
      <c r="P8" s="17">
        <f t="shared" si="1"/>
        <v>8</v>
      </c>
      <c r="Q8" s="18">
        <f>VLOOKUP($A8,'Classement Poids-Prises'!$A$3:$AC$28,26,0)</f>
        <v>2640</v>
      </c>
      <c r="R8" s="18">
        <f>VLOOKUP($A8,'Classement Poids-Prises'!$A$3:$AC$28,27,0)</f>
        <v>27</v>
      </c>
      <c r="S8" s="18">
        <f t="shared" si="2"/>
        <v>7</v>
      </c>
    </row>
    <row r="9" spans="1:19" x14ac:dyDescent="0.3">
      <c r="A9" s="19" t="s">
        <v>25</v>
      </c>
      <c r="B9" s="19">
        <f>VLOOKUP($A9,Janvier!$A$1:$G$27,7,0)</f>
        <v>0</v>
      </c>
      <c r="C9" s="19">
        <f>VLOOKUP($A9,'Février '!$A$1:$G$27,7,0)</f>
        <v>0</v>
      </c>
      <c r="D9" s="19">
        <f>VLOOKUP($A9,Mars!$A$1:$G$27,7,0)</f>
        <v>390</v>
      </c>
      <c r="E9" s="19">
        <f>VLOOKUP($A9,Avril!$A$1:$G$27,7,0)</f>
        <v>0</v>
      </c>
      <c r="F9" s="19">
        <f>VLOOKUP($A9,Mai!$A$1:$G$27,7,0)</f>
        <v>0</v>
      </c>
      <c r="G9" s="19">
        <f>VLOOKUP($A9,Juin!$A$1:$G$27,7,0)</f>
        <v>0</v>
      </c>
      <c r="H9" s="19">
        <f>VLOOKUP($A9,Juillet!$A$1:$G$27,7,0)</f>
        <v>450</v>
      </c>
      <c r="I9" s="19">
        <f>VLOOKUP($A9,Septembre!$A$1:$G$27,7,0)</f>
        <v>0</v>
      </c>
      <c r="J9" s="19">
        <f>VLOOKUP($A9,Octobre!$A$1:$G$27,7,0)</f>
        <v>0</v>
      </c>
      <c r="K9" s="19">
        <f>VLOOKUP($A9,'Novembre I'!$A$1:$G$27,7,0)</f>
        <v>0</v>
      </c>
      <c r="L9" s="19">
        <f>VLOOKUP($A9,'Novembre II'!$A$1:$G$27,7,0)</f>
        <v>0</v>
      </c>
      <c r="M9" s="19">
        <f>VLOOKUP($A9,Decembre!$A$1:$G$27,7,0)</f>
        <v>0</v>
      </c>
      <c r="N9" s="20">
        <f t="shared" si="0"/>
        <v>840</v>
      </c>
      <c r="O9" s="21">
        <f t="array" ref="O9">SUM(LARGE(B9:M9,{1;2;3;4;5;6;7;8}))</f>
        <v>840</v>
      </c>
      <c r="P9" s="17">
        <f t="shared" si="1"/>
        <v>19</v>
      </c>
      <c r="Q9" s="18">
        <f>VLOOKUP($A9,'Classement Poids-Prises'!$A$3:$AC$28,26,0)</f>
        <v>980</v>
      </c>
      <c r="R9" s="18">
        <f>VLOOKUP($A9,'Classement Poids-Prises'!$A$3:$AC$28,27,0)</f>
        <v>19</v>
      </c>
      <c r="S9" s="18">
        <f t="shared" si="2"/>
        <v>2</v>
      </c>
    </row>
    <row r="10" spans="1:19" x14ac:dyDescent="0.3">
      <c r="A10" s="19" t="s">
        <v>26</v>
      </c>
      <c r="B10" s="19">
        <f>VLOOKUP($A10,Janvier!$A$1:$G$27,7,0)</f>
        <v>0</v>
      </c>
      <c r="C10" s="19">
        <f>VLOOKUP($A10,'Février '!$A$1:$G$27,7,0)</f>
        <v>300</v>
      </c>
      <c r="D10" s="19">
        <f>VLOOKUP($A10,Mars!$A$1:$G$27,7,0)</f>
        <v>350</v>
      </c>
      <c r="E10" s="19">
        <f>VLOOKUP($A10,Avril!$A$1:$G$27,7,0)</f>
        <v>490</v>
      </c>
      <c r="F10" s="19">
        <f>VLOOKUP($A10,Mai!$A$1:$G$27,7,0)</f>
        <v>500</v>
      </c>
      <c r="G10" s="19">
        <f>VLOOKUP($A10,Juin!$A$1:$G$27,7,0)</f>
        <v>450</v>
      </c>
      <c r="H10" s="19">
        <f>VLOOKUP($A10,Juillet!$A$1:$G$27,7,0)</f>
        <v>410</v>
      </c>
      <c r="I10" s="19">
        <f>VLOOKUP($A10,Septembre!$A$1:$G$27,7,0)</f>
        <v>0</v>
      </c>
      <c r="J10" s="19">
        <f>VLOOKUP($A10,Octobre!$A$1:$G$27,7,0)</f>
        <v>0</v>
      </c>
      <c r="K10" s="19">
        <f>VLOOKUP($A10,'Novembre I'!$A$1:$G$27,7,0)</f>
        <v>0</v>
      </c>
      <c r="L10" s="19">
        <f>VLOOKUP($A10,'Novembre II'!$A$1:$G$27,7,0)</f>
        <v>0</v>
      </c>
      <c r="M10" s="19">
        <f>VLOOKUP($A10,Decembre!$A$1:$G$27,7,0)</f>
        <v>0</v>
      </c>
      <c r="N10" s="20">
        <f t="shared" si="0"/>
        <v>2500</v>
      </c>
      <c r="O10" s="21">
        <f t="array" ref="O10">SUM(LARGE(B10:M10,{1;2;3;4;5;6;7;8}))</f>
        <v>2500</v>
      </c>
      <c r="P10" s="17">
        <f t="shared" si="1"/>
        <v>12</v>
      </c>
      <c r="Q10" s="18">
        <f>VLOOKUP($A10,'Classement Poids-Prises'!$A$3:$AC$28,26,0)</f>
        <v>1740</v>
      </c>
      <c r="R10" s="18">
        <f>VLOOKUP($A10,'Classement Poids-Prises'!$A$3:$AC$28,27,0)</f>
        <v>23</v>
      </c>
      <c r="S10" s="18">
        <f t="shared" si="2"/>
        <v>6</v>
      </c>
    </row>
    <row r="11" spans="1:19" x14ac:dyDescent="0.3">
      <c r="A11" s="19" t="s">
        <v>27</v>
      </c>
      <c r="B11" s="19">
        <f>VLOOKUP($A11,Janvier!$A$1:$G$27,7,0)</f>
        <v>0</v>
      </c>
      <c r="C11" s="19">
        <f>VLOOKUP($A11,'Février '!$A$1:$G$27,7,0)</f>
        <v>400</v>
      </c>
      <c r="D11" s="19">
        <f>VLOOKUP($A11,Mars!$A$1:$G$27,7,0)</f>
        <v>380</v>
      </c>
      <c r="E11" s="19">
        <f>VLOOKUP($A11,Avril!$A$1:$G$27,7,0)</f>
        <v>430</v>
      </c>
      <c r="F11" s="19">
        <f>VLOOKUP($A11,Mai!$A$1:$G$27,7,0)</f>
        <v>450</v>
      </c>
      <c r="G11" s="19">
        <f>VLOOKUP($A11,Juin!$A$1:$G$27,7,0)</f>
        <v>380</v>
      </c>
      <c r="H11" s="19">
        <f>VLOOKUP($A11,Juillet!$A$1:$G$27,7,0)</f>
        <v>360</v>
      </c>
      <c r="I11" s="19">
        <f>VLOOKUP($A11,Septembre!$A$1:$G$27,7,0)</f>
        <v>370</v>
      </c>
      <c r="J11" s="19">
        <f>VLOOKUP($A11,Octobre!$A$1:$G$27,7,0)</f>
        <v>0</v>
      </c>
      <c r="K11" s="19">
        <f>VLOOKUP($A11,'Novembre I'!$A$1:$G$27,7,0)</f>
        <v>0</v>
      </c>
      <c r="L11" s="19">
        <f>VLOOKUP($A11,'Novembre II'!$A$1:$G$27,7,0)</f>
        <v>0</v>
      </c>
      <c r="M11" s="19">
        <f>VLOOKUP($A11,Decembre!$A$1:$G$27,7,0)</f>
        <v>0</v>
      </c>
      <c r="N11" s="20">
        <f t="shared" si="0"/>
        <v>2770</v>
      </c>
      <c r="O11" s="21">
        <f t="array" ref="O11">SUM(LARGE(B11:M11,{1;2;3;4;5;6;7;8}))</f>
        <v>2770</v>
      </c>
      <c r="P11" s="17">
        <f t="shared" si="1"/>
        <v>9</v>
      </c>
      <c r="Q11" s="18">
        <f>VLOOKUP($A11,'Classement Poids-Prises'!$A$3:$AC$28,26,0)</f>
        <v>1191</v>
      </c>
      <c r="R11" s="18">
        <f>VLOOKUP($A11,'Classement Poids-Prises'!$A$3:$AC$28,27,0)</f>
        <v>19</v>
      </c>
      <c r="S11" s="18">
        <f t="shared" si="2"/>
        <v>7</v>
      </c>
    </row>
    <row r="12" spans="1:19" x14ac:dyDescent="0.3">
      <c r="A12" s="19" t="s">
        <v>28</v>
      </c>
      <c r="B12" s="19">
        <f>VLOOKUP($A12,Janvier!$A$1:$G$27,7,0)</f>
        <v>0</v>
      </c>
      <c r="C12" s="19">
        <f>VLOOKUP($A12,'Février '!$A$1:$G$27,7,0)</f>
        <v>300</v>
      </c>
      <c r="D12" s="19">
        <f>VLOOKUP($A12,Mars!$A$1:$G$27,7,0)</f>
        <v>0</v>
      </c>
      <c r="E12" s="19">
        <f>VLOOKUP($A12,Avril!$A$1:$G$27,7,0)</f>
        <v>330</v>
      </c>
      <c r="F12" s="19">
        <f>VLOOKUP($A12,Mai!$A$1:$G$27,7,0)</f>
        <v>460</v>
      </c>
      <c r="G12" s="19">
        <f>VLOOKUP($A12,Juin!$A$1:$G$27,7,0)</f>
        <v>490</v>
      </c>
      <c r="H12" s="19">
        <f>VLOOKUP($A12,Juillet!$A$1:$G$27,7,0)</f>
        <v>340</v>
      </c>
      <c r="I12" s="19">
        <f>VLOOKUP($A12,Septembre!$A$1:$G$27,7,0)</f>
        <v>0</v>
      </c>
      <c r="J12" s="19">
        <f>VLOOKUP($A12,Octobre!$A$1:$G$27,7,0)</f>
        <v>0</v>
      </c>
      <c r="K12" s="19">
        <f>VLOOKUP($A12,'Novembre I'!$A$1:$G$27,7,0)</f>
        <v>0</v>
      </c>
      <c r="L12" s="19">
        <f>VLOOKUP($A12,'Novembre II'!$A$1:$G$27,7,0)</f>
        <v>0</v>
      </c>
      <c r="M12" s="19">
        <f>VLOOKUP($A12,Decembre!$A$1:$G$27,7,0)</f>
        <v>0</v>
      </c>
      <c r="N12" s="20">
        <f t="shared" si="0"/>
        <v>1920</v>
      </c>
      <c r="O12" s="21">
        <f t="array" ref="O12">SUM(LARGE(B12:M12,{1;2;3;4;5;6;7;8}))</f>
        <v>1920</v>
      </c>
      <c r="P12" s="17">
        <f t="shared" si="1"/>
        <v>17</v>
      </c>
      <c r="Q12" s="18">
        <f>VLOOKUP($A12,'Classement Poids-Prises'!$A$3:$AC$28,26,0)</f>
        <v>988</v>
      </c>
      <c r="R12" s="18">
        <f>VLOOKUP($A12,'Classement Poids-Prises'!$A$3:$AC$28,27,0)</f>
        <v>5</v>
      </c>
      <c r="S12" s="18">
        <f t="shared" si="2"/>
        <v>5</v>
      </c>
    </row>
    <row r="13" spans="1:19" x14ac:dyDescent="0.3">
      <c r="A13" s="19" t="s">
        <v>29</v>
      </c>
      <c r="B13" s="19">
        <f>VLOOKUP($A13,Janvier!$A$1:$G$27,7,0)</f>
        <v>500</v>
      </c>
      <c r="C13" s="19">
        <f>VLOOKUP($A13,'Février '!$A$1:$G$27,7,0)</f>
        <v>500</v>
      </c>
      <c r="D13" s="19">
        <f>VLOOKUP($A13,Mars!$A$1:$G$27,7,0)</f>
        <v>400</v>
      </c>
      <c r="E13" s="19">
        <f>VLOOKUP($A13,Avril!$A$1:$G$27,7,0)</f>
        <v>500</v>
      </c>
      <c r="F13" s="19">
        <f>VLOOKUP($A13,Mai!$A$1:$G$27,7,0)</f>
        <v>440</v>
      </c>
      <c r="G13" s="19">
        <f>VLOOKUP($A13,Juin!$A$1:$G$27,7,0)</f>
        <v>500</v>
      </c>
      <c r="H13" s="19">
        <f>VLOOKUP($A13,Juillet!$A$1:$G$27,7,0)</f>
        <v>490</v>
      </c>
      <c r="I13" s="19">
        <f>VLOOKUP($A13,Septembre!$A$1:$G$27,7,0)</f>
        <v>460</v>
      </c>
      <c r="J13" s="19">
        <f>VLOOKUP($A13,Octobre!$A$1:$G$27,7,0)</f>
        <v>0</v>
      </c>
      <c r="K13" s="19">
        <f>VLOOKUP($A13,'Novembre I'!$A$1:$G$27,7,0)</f>
        <v>0</v>
      </c>
      <c r="L13" s="19">
        <f>VLOOKUP($A13,'Novembre II'!$A$1:$G$27,7,0)</f>
        <v>0</v>
      </c>
      <c r="M13" s="19">
        <f>VLOOKUP($A13,Decembre!$A$1:$G$27,7,0)</f>
        <v>0</v>
      </c>
      <c r="N13" s="20">
        <f t="shared" si="0"/>
        <v>3790</v>
      </c>
      <c r="O13" s="21">
        <f t="array" ref="O13">SUM(LARGE(B13:M13,{1;2;3;4;5;6;7;8}))</f>
        <v>3790</v>
      </c>
      <c r="P13" s="17">
        <f t="shared" si="1"/>
        <v>1</v>
      </c>
      <c r="Q13" s="18">
        <f>VLOOKUP($A13,'Classement Poids-Prises'!$A$3:$AC$28,26,0)</f>
        <v>6943</v>
      </c>
      <c r="R13" s="18">
        <f>VLOOKUP($A13,'Classement Poids-Prises'!$A$3:$AC$28,27,0)</f>
        <v>89</v>
      </c>
      <c r="S13" s="18">
        <f t="shared" si="2"/>
        <v>8</v>
      </c>
    </row>
    <row r="14" spans="1:19" x14ac:dyDescent="0.3">
      <c r="A14" s="19" t="s">
        <v>30</v>
      </c>
      <c r="B14" s="19">
        <f>VLOOKUP($A14,Janvier!$A$1:$G$27,7,0)</f>
        <v>480</v>
      </c>
      <c r="C14" s="19">
        <f>VLOOKUP($A14,'Février '!$A$1:$G$27,7,0)</f>
        <v>450</v>
      </c>
      <c r="D14" s="19">
        <f>VLOOKUP($A14,Mars!$A$1:$G$27,7,0)</f>
        <v>360</v>
      </c>
      <c r="E14" s="19">
        <f>VLOOKUP($A14,Avril!$A$1:$G$27,7,0)</f>
        <v>330</v>
      </c>
      <c r="F14" s="19">
        <f>VLOOKUP($A14,Mai!$A$1:$G$27,7,0)</f>
        <v>0</v>
      </c>
      <c r="G14" s="19">
        <f>VLOOKUP($A14,Juin!$A$1:$G$27,7,0)</f>
        <v>0</v>
      </c>
      <c r="H14" s="19">
        <f>VLOOKUP($A14,Juillet!$A$1:$G$27,7,0)</f>
        <v>500</v>
      </c>
      <c r="I14" s="19">
        <f>VLOOKUP($A14,Septembre!$A$1:$G$27,7,0)</f>
        <v>0</v>
      </c>
      <c r="J14" s="19">
        <f>VLOOKUP($A14,Octobre!$A$1:$G$27,7,0)</f>
        <v>0</v>
      </c>
      <c r="K14" s="19">
        <f>VLOOKUP($A14,'Novembre I'!$A$1:$G$27,7,0)</f>
        <v>0</v>
      </c>
      <c r="L14" s="19">
        <f>VLOOKUP($A14,'Novembre II'!$A$1:$G$27,7,0)</f>
        <v>0</v>
      </c>
      <c r="M14" s="19">
        <f>VLOOKUP($A14,Decembre!$A$1:$G$27,7,0)</f>
        <v>0</v>
      </c>
      <c r="N14" s="20">
        <f t="shared" si="0"/>
        <v>2120</v>
      </c>
      <c r="O14" s="21">
        <f t="array" ref="O14">SUM(LARGE(B14:M14,{1;2;3;4;5;6;7;8}))</f>
        <v>2120</v>
      </c>
      <c r="P14" s="17">
        <f t="shared" si="1"/>
        <v>15</v>
      </c>
      <c r="Q14" s="18">
        <f>VLOOKUP($A14,'Classement Poids-Prises'!$A$3:$AC$28,26,0)</f>
        <v>3212</v>
      </c>
      <c r="R14" s="18">
        <f>VLOOKUP($A14,'Classement Poids-Prises'!$A$3:$AC$28,27,0)</f>
        <v>33</v>
      </c>
      <c r="S14" s="18">
        <f t="shared" si="2"/>
        <v>5</v>
      </c>
    </row>
    <row r="15" spans="1:19" x14ac:dyDescent="0.3">
      <c r="A15" s="19" t="s">
        <v>31</v>
      </c>
      <c r="B15" s="19">
        <f>VLOOKUP($A15,Janvier!$A$1:$G$27,7,0)</f>
        <v>0</v>
      </c>
      <c r="C15" s="19">
        <f>VLOOKUP($A15,'Février '!$A$1:$G$27,7,0)</f>
        <v>460</v>
      </c>
      <c r="D15" s="19">
        <f>VLOOKUP($A15,Mars!$A$1:$G$27,7,0)</f>
        <v>450</v>
      </c>
      <c r="E15" s="19">
        <f>VLOOKUP($A15,Avril!$A$1:$G$27,7,0)</f>
        <v>330</v>
      </c>
      <c r="F15" s="19">
        <f>VLOOKUP($A15,Mai!$A$1:$G$27,7,0)</f>
        <v>0</v>
      </c>
      <c r="G15" s="19">
        <f>VLOOKUP($A15,Juin!$A$1:$G$27,7,0)</f>
        <v>390</v>
      </c>
      <c r="H15" s="19">
        <f>VLOOKUP($A15,Juillet!$A$1:$G$27,7,0)</f>
        <v>440</v>
      </c>
      <c r="I15" s="19">
        <f>VLOOKUP($A15,Septembre!$A$1:$G$27,7,0)</f>
        <v>0</v>
      </c>
      <c r="J15" s="19">
        <f>VLOOKUP($A15,Octobre!$A$1:$G$27,7,0)</f>
        <v>0</v>
      </c>
      <c r="K15" s="19">
        <f>VLOOKUP($A15,'Novembre I'!$A$1:$G$27,7,0)</f>
        <v>0</v>
      </c>
      <c r="L15" s="19">
        <f>VLOOKUP($A15,'Novembre II'!$A$1:$G$27,7,0)</f>
        <v>0</v>
      </c>
      <c r="M15" s="19">
        <f>VLOOKUP($A15,Decembre!$A$1:$G$27,7,0)</f>
        <v>0</v>
      </c>
      <c r="N15" s="20">
        <f t="shared" si="0"/>
        <v>2070</v>
      </c>
      <c r="O15" s="21">
        <f t="array" ref="O15">SUM(LARGE(B15:M15,{1;2;3;4;5;6;7;8}))</f>
        <v>2070</v>
      </c>
      <c r="P15" s="17">
        <f t="shared" si="1"/>
        <v>16</v>
      </c>
      <c r="Q15" s="18">
        <f>VLOOKUP($A15,'Classement Poids-Prises'!$A$3:$AC$28,26,0)</f>
        <v>1770</v>
      </c>
      <c r="R15" s="18">
        <f>VLOOKUP($A15,'Classement Poids-Prises'!$A$3:$AC$28,27,0)</f>
        <v>26</v>
      </c>
      <c r="S15" s="18">
        <f t="shared" si="2"/>
        <v>5</v>
      </c>
    </row>
    <row r="16" spans="1:19" x14ac:dyDescent="0.3">
      <c r="A16" s="19" t="s">
        <v>32</v>
      </c>
      <c r="B16" s="19">
        <f>VLOOKUP($A16,Janvier!$A$1:$G$27,7,0)</f>
        <v>460</v>
      </c>
      <c r="C16" s="19">
        <f>VLOOKUP($A16,'Février '!$A$1:$G$27,7,0)</f>
        <v>420</v>
      </c>
      <c r="D16" s="19">
        <f>VLOOKUP($A16,Mars!$A$1:$G$27,7,0)</f>
        <v>460</v>
      </c>
      <c r="E16" s="19">
        <f>VLOOKUP($A16,Avril!$A$1:$G$27,7,0)</f>
        <v>0</v>
      </c>
      <c r="F16" s="19">
        <f>VLOOKUP($A16,Mai!$A$1:$G$27,7,0)</f>
        <v>320</v>
      </c>
      <c r="G16" s="19">
        <f>VLOOKUP($A16,Juin!$A$1:$G$27,7,0)</f>
        <v>310</v>
      </c>
      <c r="H16" s="19">
        <f>VLOOKUP($A16,Juillet!$A$1:$G$27,7,0)</f>
        <v>330</v>
      </c>
      <c r="I16" s="19">
        <f>VLOOKUP($A16,Septembre!$A$1:$G$27,7,0)</f>
        <v>370</v>
      </c>
      <c r="J16" s="19">
        <f>VLOOKUP($A16,Octobre!$A$1:$G$27,7,0)</f>
        <v>0</v>
      </c>
      <c r="K16" s="19">
        <f>VLOOKUP($A16,'Novembre I'!$A$1:$G$27,7,0)</f>
        <v>0</v>
      </c>
      <c r="L16" s="19">
        <f>VLOOKUP($A16,'Novembre II'!$A$1:$G$27,7,0)</f>
        <v>0</v>
      </c>
      <c r="M16" s="19">
        <f>VLOOKUP($A16,Decembre!$A$1:$G$27,7,0)</f>
        <v>0</v>
      </c>
      <c r="N16" s="20">
        <f t="shared" si="0"/>
        <v>2670</v>
      </c>
      <c r="O16" s="21">
        <f t="array" ref="O16">SUM(LARGE(B16:M16,{1;2;3;4;5;6;7;8}))</f>
        <v>2670</v>
      </c>
      <c r="P16" s="17">
        <f t="shared" si="1"/>
        <v>11</v>
      </c>
      <c r="Q16" s="18">
        <f>VLOOKUP($A16,'Classement Poids-Prises'!$A$3:$AC$28,26,0)</f>
        <v>2244</v>
      </c>
      <c r="R16" s="18">
        <f>VLOOKUP($A16,'Classement Poids-Prises'!$A$3:$AC$28,27,0)</f>
        <v>30</v>
      </c>
      <c r="S16" s="18">
        <f t="shared" si="2"/>
        <v>7</v>
      </c>
    </row>
    <row r="17" spans="1:19" x14ac:dyDescent="0.3">
      <c r="A17" s="19" t="s">
        <v>33</v>
      </c>
      <c r="B17" s="19">
        <f>VLOOKUP($A17,Janvier!$A$1:$G$27,7,0)</f>
        <v>430</v>
      </c>
      <c r="C17" s="19">
        <f>VLOOKUP($A17,'Février '!$A$1:$G$27,7,0)</f>
        <v>410</v>
      </c>
      <c r="D17" s="19">
        <f>VLOOKUP($A17,Mars!$A$1:$G$27,7,0)</f>
        <v>410</v>
      </c>
      <c r="E17" s="19">
        <f>VLOOKUP($A17,Avril!$A$1:$G$27,7,0)</f>
        <v>480</v>
      </c>
      <c r="F17" s="19">
        <f>VLOOKUP($A17,Mai!$A$1:$G$27,7,0)</f>
        <v>420</v>
      </c>
      <c r="G17" s="19">
        <f>VLOOKUP($A17,Juin!$A$1:$G$27,7,0)</f>
        <v>400</v>
      </c>
      <c r="H17" s="19">
        <f>VLOOKUP($A17,Juillet!$A$1:$G$27,7,0)</f>
        <v>460</v>
      </c>
      <c r="I17" s="19">
        <f>VLOOKUP($A17,Septembre!$A$1:$G$27,7,0)</f>
        <v>440</v>
      </c>
      <c r="J17" s="19">
        <f>VLOOKUP($A17,Octobre!$A$1:$G$27,7,0)</f>
        <v>0</v>
      </c>
      <c r="K17" s="19">
        <f>VLOOKUP($A17,'Novembre I'!$A$1:$G$27,7,0)</f>
        <v>0</v>
      </c>
      <c r="L17" s="19">
        <f>VLOOKUP($A17,'Novembre II'!$A$1:$G$27,7,0)</f>
        <v>0</v>
      </c>
      <c r="M17" s="19">
        <f>VLOOKUP($A17,Decembre!$A$1:$G$27,7,0)</f>
        <v>0</v>
      </c>
      <c r="N17" s="20">
        <f t="shared" si="0"/>
        <v>3450</v>
      </c>
      <c r="O17" s="21">
        <f t="array" ref="O17">SUM(LARGE(B17:M17,{1;2;3;4;5;6;7;8}))</f>
        <v>3450</v>
      </c>
      <c r="P17" s="17">
        <f t="shared" si="1"/>
        <v>4</v>
      </c>
      <c r="Q17" s="18">
        <f>VLOOKUP($A17,'Classement Poids-Prises'!$A$3:$AC$28,26,0)</f>
        <v>3149</v>
      </c>
      <c r="R17" s="18">
        <f>VLOOKUP($A17,'Classement Poids-Prises'!$A$3:$AC$28,27,0)</f>
        <v>43</v>
      </c>
      <c r="S17" s="18">
        <f t="shared" si="2"/>
        <v>8</v>
      </c>
    </row>
    <row r="18" spans="1:19" x14ac:dyDescent="0.3">
      <c r="A18" s="19" t="s">
        <v>34</v>
      </c>
      <c r="B18" s="19">
        <f>VLOOKUP($A18,Janvier!$A$1:$G$27,7,0)</f>
        <v>410</v>
      </c>
      <c r="C18" s="19">
        <f>VLOOKUP($A18,'Février '!$A$1:$G$27,7,0)</f>
        <v>440</v>
      </c>
      <c r="D18" s="19">
        <f>VLOOKUP($A18,Mars!$A$1:$G$27,7,0)</f>
        <v>430</v>
      </c>
      <c r="E18" s="19">
        <f>VLOOKUP($A18,Avril!$A$1:$G$27,7,0)</f>
        <v>400</v>
      </c>
      <c r="F18" s="19">
        <f>VLOOKUP($A18,Mai!$A$1:$G$27,7,0)</f>
        <v>430</v>
      </c>
      <c r="G18" s="19">
        <f>VLOOKUP($A18,Juin!$A$1:$G$27,7,0)</f>
        <v>310</v>
      </c>
      <c r="H18" s="19">
        <f>VLOOKUP($A18,Juillet!$A$1:$G$27,7,0)</f>
        <v>400</v>
      </c>
      <c r="I18" s="19">
        <f>VLOOKUP($A18,Septembre!$A$1:$G$27,7,0)</f>
        <v>470</v>
      </c>
      <c r="J18" s="19">
        <f>VLOOKUP($A18,Octobre!$A$1:$G$27,7,0)</f>
        <v>0</v>
      </c>
      <c r="K18" s="19">
        <f>VLOOKUP($A18,'Novembre I'!$A$1:$G$27,7,0)</f>
        <v>0</v>
      </c>
      <c r="L18" s="19">
        <f>VLOOKUP($A18,'Novembre II'!$A$1:$G$27,7,0)</f>
        <v>0</v>
      </c>
      <c r="M18" s="19">
        <f>VLOOKUP($A18,Decembre!$A$1:$G$27,7,0)</f>
        <v>0</v>
      </c>
      <c r="N18" s="20">
        <f t="shared" si="0"/>
        <v>3290</v>
      </c>
      <c r="O18" s="21">
        <f t="array" ref="O18">SUM(LARGE(B18:M18,{1;2;3;4;5;6;7;8}))</f>
        <v>3290</v>
      </c>
      <c r="P18" s="17">
        <f t="shared" si="1"/>
        <v>5</v>
      </c>
      <c r="Q18" s="18">
        <f>VLOOKUP($A18,'Classement Poids-Prises'!$A$3:$AC$28,26,0)</f>
        <v>2468</v>
      </c>
      <c r="R18" s="18">
        <f>VLOOKUP($A18,'Classement Poids-Prises'!$A$3:$AC$28,27,0)</f>
        <v>37</v>
      </c>
      <c r="S18" s="18">
        <f t="shared" si="2"/>
        <v>8</v>
      </c>
    </row>
    <row r="19" spans="1:19" x14ac:dyDescent="0.3">
      <c r="A19" s="19" t="s">
        <v>35</v>
      </c>
      <c r="B19" s="19">
        <f>VLOOKUP($A19,Janvier!$A$1:$G$27,7,0)</f>
        <v>390</v>
      </c>
      <c r="C19" s="19">
        <f>VLOOKUP($A19,'Février '!$A$1:$G$27,7,0)</f>
        <v>0</v>
      </c>
      <c r="D19" s="19">
        <f>VLOOKUP($A19,Mars!$A$1:$G$27,7,0)</f>
        <v>330</v>
      </c>
      <c r="E19" s="19">
        <f>VLOOKUP($A19,Avril!$A$1:$G$27,7,0)</f>
        <v>470</v>
      </c>
      <c r="F19" s="19">
        <f>VLOOKUP($A19,Mai!$A$1:$G$27,7,0)</f>
        <v>0</v>
      </c>
      <c r="G19" s="19">
        <f>VLOOKUP($A19,Juin!$A$1:$G$27,7,0)</f>
        <v>310</v>
      </c>
      <c r="H19" s="19">
        <f>VLOOKUP($A19,Juillet!$A$1:$G$27,7,0)</f>
        <v>370</v>
      </c>
      <c r="I19" s="19">
        <f>VLOOKUP($A19,Septembre!$A$1:$G$27,7,0)</f>
        <v>450</v>
      </c>
      <c r="J19" s="19">
        <f>VLOOKUP($A19,Octobre!$A$1:$G$27,7,0)</f>
        <v>0</v>
      </c>
      <c r="K19" s="19">
        <f>VLOOKUP($A19,'Novembre I'!$A$1:$G$27,7,0)</f>
        <v>0</v>
      </c>
      <c r="L19" s="19">
        <f>VLOOKUP($A19,'Novembre II'!$A$1:$G$27,7,0)</f>
        <v>0</v>
      </c>
      <c r="M19" s="19">
        <f>VLOOKUP($A19,Decembre!$A$1:$G$27,7,0)</f>
        <v>0</v>
      </c>
      <c r="N19" s="20">
        <f t="shared" si="0"/>
        <v>2320</v>
      </c>
      <c r="O19" s="21">
        <f t="array" ref="O19">SUM(LARGE(B19:M19,{1;2;3;4;5;6;7;8}))</f>
        <v>2320</v>
      </c>
      <c r="P19" s="17">
        <f t="shared" si="1"/>
        <v>14</v>
      </c>
      <c r="Q19" s="18">
        <f>VLOOKUP($A19,'Classement Poids-Prises'!$A$3:$AC$28,26,0)</f>
        <v>1251</v>
      </c>
      <c r="R19" s="18">
        <f>VLOOKUP($A19,'Classement Poids-Prises'!$A$3:$AC$28,27,0)</f>
        <v>16</v>
      </c>
      <c r="S19" s="18">
        <f t="shared" si="2"/>
        <v>6</v>
      </c>
    </row>
    <row r="20" spans="1:19" x14ac:dyDescent="0.3">
      <c r="A20" s="19" t="s">
        <v>36</v>
      </c>
      <c r="B20" s="19">
        <f>VLOOKUP($A20,Janvier!$A$1:$G$27,7,0)</f>
        <v>440</v>
      </c>
      <c r="C20" s="19">
        <f>VLOOKUP($A20,'Février '!$A$1:$G$27,7,0)</f>
        <v>490</v>
      </c>
      <c r="D20" s="19">
        <f>VLOOKUP($A20,Mars!$A$1:$G$27,7,0)</f>
        <v>420</v>
      </c>
      <c r="E20" s="19">
        <f>VLOOKUP($A20,Avril!$A$1:$G$27,7,0)</f>
        <v>410</v>
      </c>
      <c r="F20" s="19">
        <f>VLOOKUP($A20,Mai!$A$1:$G$27,7,0)</f>
        <v>490</v>
      </c>
      <c r="G20" s="19">
        <f>VLOOKUP($A20,Juin!$A$1:$G$27,7,0)</f>
        <v>480</v>
      </c>
      <c r="H20" s="19">
        <f>VLOOKUP($A20,Juillet!$A$1:$G$27,7,0)</f>
        <v>480</v>
      </c>
      <c r="I20" s="19">
        <f>VLOOKUP($A20,Septembre!$A$1:$G$27,7,0)</f>
        <v>370</v>
      </c>
      <c r="J20" s="19">
        <f>VLOOKUP($A20,Octobre!$A$1:$G$27,7,0)</f>
        <v>0</v>
      </c>
      <c r="K20" s="19">
        <f>VLOOKUP($A20,'Novembre I'!$A$1:$G$27,7,0)</f>
        <v>0</v>
      </c>
      <c r="L20" s="19">
        <f>VLOOKUP($A20,'Novembre II'!$A$1:$G$27,7,0)</f>
        <v>0</v>
      </c>
      <c r="M20" s="19">
        <f>VLOOKUP($A20,Decembre!$A$1:$G$27,7,0)</f>
        <v>0</v>
      </c>
      <c r="N20" s="20">
        <f t="shared" si="0"/>
        <v>3580</v>
      </c>
      <c r="O20" s="21">
        <f t="array" ref="O20">SUM(LARGE(B20:M20,{1;2;3;4;5;6;7;8}))</f>
        <v>3580</v>
      </c>
      <c r="P20" s="17">
        <f t="shared" si="1"/>
        <v>3</v>
      </c>
      <c r="Q20" s="18">
        <f>VLOOKUP($A20,'Classement Poids-Prises'!$A$3:$AC$28,26,0)</f>
        <v>4650</v>
      </c>
      <c r="R20" s="18">
        <f>VLOOKUP($A20,'Classement Poids-Prises'!$A$3:$AC$28,27,0)</f>
        <v>66</v>
      </c>
      <c r="S20" s="18">
        <f t="shared" si="2"/>
        <v>8</v>
      </c>
    </row>
    <row r="21" spans="1:19" hidden="1" x14ac:dyDescent="0.3">
      <c r="A21" s="19" t="s">
        <v>37</v>
      </c>
      <c r="B21" s="19">
        <f>VLOOKUP($A21,Janvier!$A$1:$G$27,7,0)</f>
        <v>0</v>
      </c>
      <c r="C21" s="19">
        <f>VLOOKUP($A21,'Février '!$A$1:$G$27,7,0)</f>
        <v>0</v>
      </c>
      <c r="D21" s="19">
        <f>VLOOKUP($A21,Mars!$A$1:$G$27,7,0)</f>
        <v>0</v>
      </c>
      <c r="E21" s="19">
        <f>VLOOKUP($A21,Avril!$A$1:$G$27,7,0)</f>
        <v>0</v>
      </c>
      <c r="F21" s="19">
        <f>VLOOKUP($A21,Mai!$A$1:$G$27,7,0)</f>
        <v>0</v>
      </c>
      <c r="G21" s="19">
        <f>VLOOKUP($A21,Juin!$A$1:$G$27,7,0)</f>
        <v>0</v>
      </c>
      <c r="H21" s="19">
        <f>VLOOKUP($A21,Juillet!$A$1:$G$27,7,0)</f>
        <v>0</v>
      </c>
      <c r="I21" s="19">
        <f>VLOOKUP($A21,Septembre!$A$1:$G$27,7,0)</f>
        <v>0</v>
      </c>
      <c r="J21" s="19">
        <f>VLOOKUP($A21,Octobre!$A$1:$G$27,7,0)</f>
        <v>0</v>
      </c>
      <c r="K21" s="19">
        <f>VLOOKUP($A21,'Novembre I'!$A$1:$G$27,7,0)</f>
        <v>0</v>
      </c>
      <c r="L21" s="19">
        <f>VLOOKUP($A21,'Novembre II'!$A$1:$G$27,7,0)</f>
        <v>0</v>
      </c>
      <c r="M21" s="19">
        <f>VLOOKUP($A21,Decembre!$A$1:$G$27,7,0)</f>
        <v>0</v>
      </c>
      <c r="N21" s="20">
        <f t="shared" si="0"/>
        <v>0</v>
      </c>
      <c r="O21" s="21">
        <f t="array" ref="O21">SUM(LARGE(B21:M21,{1;2;3;4;5;6;7;8}))</f>
        <v>0</v>
      </c>
      <c r="P21" s="17" t="str">
        <f t="shared" si="1"/>
        <v/>
      </c>
      <c r="Q21" s="18">
        <f>VLOOKUP($A21,'Classement Poids-Prises'!$A$3:$AC$28,26,0)</f>
        <v>0</v>
      </c>
      <c r="R21" s="18">
        <f>VLOOKUP($A21,'Classement Poids-Prises'!$A$3:$AC$28,27,0)</f>
        <v>0</v>
      </c>
      <c r="S21" s="18">
        <f t="shared" si="2"/>
        <v>0</v>
      </c>
    </row>
    <row r="22" spans="1:19" hidden="1" x14ac:dyDescent="0.3">
      <c r="A22" s="19" t="s">
        <v>38</v>
      </c>
      <c r="B22" s="19">
        <f>VLOOKUP($A22,Janvier!$A$1:$G$27,7,0)</f>
        <v>0</v>
      </c>
      <c r="C22" s="19">
        <f>VLOOKUP($A22,'Février '!$A$1:$G$27,7,0)</f>
        <v>0</v>
      </c>
      <c r="D22" s="19">
        <f>VLOOKUP($A22,Mars!$A$1:$G$27,7,0)</f>
        <v>0</v>
      </c>
      <c r="E22" s="19">
        <f>VLOOKUP($A22,Avril!$A$1:$G$27,7,0)</f>
        <v>0</v>
      </c>
      <c r="F22" s="19">
        <f>VLOOKUP($A22,Mai!$A$1:$G$27,7,0)</f>
        <v>0</v>
      </c>
      <c r="G22" s="19">
        <f>VLOOKUP($A22,Juin!$A$1:$G$27,7,0)</f>
        <v>0</v>
      </c>
      <c r="H22" s="19">
        <f>VLOOKUP($A22,Juillet!$A$1:$G$27,7,0)</f>
        <v>0</v>
      </c>
      <c r="I22" s="19">
        <f>VLOOKUP($A22,Septembre!$A$1:$G$27,7,0)</f>
        <v>0</v>
      </c>
      <c r="J22" s="19">
        <f>VLOOKUP($A22,Octobre!$A$1:$G$27,7,0)</f>
        <v>0</v>
      </c>
      <c r="K22" s="19">
        <f>VLOOKUP($A22,'Novembre I'!$A$1:$G$27,7,0)</f>
        <v>0</v>
      </c>
      <c r="L22" s="19">
        <f>VLOOKUP($A22,'Novembre II'!$A$1:$G$27,7,0)</f>
        <v>0</v>
      </c>
      <c r="M22" s="19">
        <f>VLOOKUP($A22,Decembre!$A$1:$G$27,7,0)</f>
        <v>0</v>
      </c>
      <c r="N22" s="20">
        <f t="shared" si="0"/>
        <v>0</v>
      </c>
      <c r="O22" s="21">
        <f t="array" ref="O22">SUM(LARGE(B22:M22,{1;2;3;4;5;6;7;8}))</f>
        <v>0</v>
      </c>
      <c r="P22" s="17" t="str">
        <f t="shared" si="1"/>
        <v/>
      </c>
      <c r="Q22" s="18">
        <f>VLOOKUP($A22,'Classement Poids-Prises'!$A$3:$AC$28,26,0)</f>
        <v>0</v>
      </c>
      <c r="R22" s="18">
        <f>VLOOKUP($A22,'Classement Poids-Prises'!$A$3:$AC$28,27,0)</f>
        <v>0</v>
      </c>
      <c r="S22" s="18">
        <f t="shared" si="2"/>
        <v>0</v>
      </c>
    </row>
    <row r="23" spans="1:19" hidden="1" x14ac:dyDescent="0.3">
      <c r="A23" s="19" t="s">
        <v>39</v>
      </c>
      <c r="B23" s="19">
        <f>VLOOKUP($A23,Janvier!$A$1:$G$27,7,0)</f>
        <v>0</v>
      </c>
      <c r="C23" s="19">
        <f>VLOOKUP($A23,'Février '!$A$1:$G$27,7,0)</f>
        <v>0</v>
      </c>
      <c r="D23" s="19">
        <f>VLOOKUP($A23,Mars!$A$1:$G$27,7,0)</f>
        <v>0</v>
      </c>
      <c r="E23" s="19">
        <f>VLOOKUP($A23,Avril!$A$1:$G$27,7,0)</f>
        <v>0</v>
      </c>
      <c r="F23" s="19">
        <f>VLOOKUP($A23,Mai!$A$1:$G$27,7,0)</f>
        <v>0</v>
      </c>
      <c r="G23" s="19">
        <f>VLOOKUP($A23,Juin!$A$1:$G$27,7,0)</f>
        <v>0</v>
      </c>
      <c r="H23" s="19">
        <f>VLOOKUP($A23,Juillet!$A$1:$G$27,7,0)</f>
        <v>0</v>
      </c>
      <c r="I23" s="19">
        <f>VLOOKUP($A23,Septembre!$A$1:$G$27,7,0)</f>
        <v>0</v>
      </c>
      <c r="J23" s="19">
        <f>VLOOKUP($A23,Octobre!$A$1:$G$27,7,0)</f>
        <v>0</v>
      </c>
      <c r="K23" s="19">
        <f>VLOOKUP($A23,'Novembre I'!$A$1:$G$27,7,0)</f>
        <v>0</v>
      </c>
      <c r="L23" s="19">
        <f>VLOOKUP($A23,'Novembre II'!$A$1:$G$27,7,0)</f>
        <v>0</v>
      </c>
      <c r="M23" s="19">
        <f>VLOOKUP($A23,Decembre!$A$1:$G$27,7,0)</f>
        <v>0</v>
      </c>
      <c r="N23" s="20">
        <f t="shared" si="0"/>
        <v>0</v>
      </c>
      <c r="O23" s="21">
        <f t="array" ref="O23">SUM(LARGE(B23:M23,{1;2;3;4;5;6;7;8}))</f>
        <v>0</v>
      </c>
      <c r="P23" s="17" t="str">
        <f t="shared" si="1"/>
        <v/>
      </c>
      <c r="Q23" s="18">
        <f>VLOOKUP($A23,'Classement Poids-Prises'!$A$3:$AC$28,26,0)</f>
        <v>0</v>
      </c>
      <c r="R23" s="18">
        <f>VLOOKUP($A23,'Classement Poids-Prises'!$A$3:$AC$28,27,0)</f>
        <v>0</v>
      </c>
      <c r="S23" s="18">
        <f t="shared" si="2"/>
        <v>0</v>
      </c>
    </row>
    <row r="24" spans="1:19" hidden="1" x14ac:dyDescent="0.3">
      <c r="A24" s="19" t="s">
        <v>40</v>
      </c>
      <c r="B24" s="19">
        <f>VLOOKUP($A24,Janvier!$A$1:$G$27,7,0)</f>
        <v>0</v>
      </c>
      <c r="C24" s="19">
        <f>VLOOKUP($A24,'Février '!$A$1:$G$27,7,0)</f>
        <v>0</v>
      </c>
      <c r="D24" s="19">
        <f>VLOOKUP($A24,Mars!$A$1:$G$27,7,0)</f>
        <v>0</v>
      </c>
      <c r="E24" s="19">
        <f>VLOOKUP($A24,Avril!$A$1:$G$27,7,0)</f>
        <v>0</v>
      </c>
      <c r="F24" s="19">
        <f>VLOOKUP($A24,Mai!$A$1:$G$27,7,0)</f>
        <v>0</v>
      </c>
      <c r="G24" s="19">
        <f>VLOOKUP($A24,Juin!$A$1:$G$27,7,0)</f>
        <v>0</v>
      </c>
      <c r="H24" s="19">
        <f>VLOOKUP($A24,Juillet!$A$1:$G$27,7,0)</f>
        <v>0</v>
      </c>
      <c r="I24" s="19">
        <f>VLOOKUP($A24,Septembre!$A$1:$G$27,7,0)</f>
        <v>0</v>
      </c>
      <c r="J24" s="19">
        <f>VLOOKUP($A24,Octobre!$A$1:$G$27,7,0)</f>
        <v>0</v>
      </c>
      <c r="K24" s="19">
        <f>VLOOKUP($A24,'Novembre I'!$A$1:$G$27,7,0)</f>
        <v>0</v>
      </c>
      <c r="L24" s="19">
        <f>VLOOKUP($A24,'Novembre II'!$A$1:$G$27,7,0)</f>
        <v>0</v>
      </c>
      <c r="M24" s="19">
        <f>VLOOKUP($A24,Decembre!$A$1:$G$27,7,0)</f>
        <v>0</v>
      </c>
      <c r="N24" s="20">
        <f t="shared" si="0"/>
        <v>0</v>
      </c>
      <c r="O24" s="21">
        <f t="array" ref="O24">SUM(LARGE(B24:M24,{1;2;3;4;5;6;7;8}))</f>
        <v>0</v>
      </c>
      <c r="P24" s="17" t="str">
        <f t="shared" si="1"/>
        <v/>
      </c>
      <c r="Q24" s="18">
        <f>VLOOKUP($A24,'Classement Poids-Prises'!$A$3:$AC$28,26,0)</f>
        <v>0</v>
      </c>
      <c r="R24" s="18">
        <f>VLOOKUP($A24,'Classement Poids-Prises'!$A$3:$AC$28,27,0)</f>
        <v>0</v>
      </c>
      <c r="S24" s="18">
        <f t="shared" si="2"/>
        <v>0</v>
      </c>
    </row>
    <row r="25" spans="1:19" hidden="1" x14ac:dyDescent="0.3">
      <c r="A25" s="19" t="s">
        <v>41</v>
      </c>
      <c r="B25" s="19">
        <f>VLOOKUP($A25,Janvier!$A$1:$G$27,7,0)</f>
        <v>0</v>
      </c>
      <c r="C25" s="19">
        <f>VLOOKUP($A25,'Février '!$A$1:$G$27,7,0)</f>
        <v>0</v>
      </c>
      <c r="D25" s="19">
        <f>VLOOKUP($A25,Mars!$A$1:$G$27,7,0)</f>
        <v>0</v>
      </c>
      <c r="E25" s="19">
        <f>VLOOKUP($A25,Avril!$A$1:$G$27,7,0)</f>
        <v>0</v>
      </c>
      <c r="F25" s="19">
        <f>VLOOKUP($A25,Mai!$A$1:$G$27,7,0)</f>
        <v>0</v>
      </c>
      <c r="G25" s="19">
        <f>VLOOKUP($A25,Juin!$A$1:$G$27,7,0)</f>
        <v>0</v>
      </c>
      <c r="H25" s="19">
        <f>VLOOKUP($A25,Juillet!$A$1:$G$27,7,0)</f>
        <v>0</v>
      </c>
      <c r="I25" s="19">
        <f>VLOOKUP($A25,Septembre!$A$1:$G$27,7,0)</f>
        <v>0</v>
      </c>
      <c r="J25" s="19">
        <f>VLOOKUP($A25,Octobre!$A$1:$G$27,7,0)</f>
        <v>0</v>
      </c>
      <c r="K25" s="19">
        <f>VLOOKUP($A25,'Novembre I'!$A$1:$G$27,7,0)</f>
        <v>0</v>
      </c>
      <c r="L25" s="19">
        <f>VLOOKUP($A25,'Novembre II'!$A$1:$G$27,7,0)</f>
        <v>0</v>
      </c>
      <c r="M25" s="19">
        <f>VLOOKUP($A25,Decembre!$A$1:$G$27,7,0)</f>
        <v>0</v>
      </c>
      <c r="N25" s="20">
        <f t="shared" si="0"/>
        <v>0</v>
      </c>
      <c r="O25" s="21">
        <f t="array" ref="O25">SUM(LARGE(B25:M25,{1;2;3;4;5;6;7;8}))</f>
        <v>0</v>
      </c>
      <c r="P25" s="17" t="str">
        <f t="shared" si="1"/>
        <v/>
      </c>
      <c r="Q25" s="18">
        <f>VLOOKUP($A25,'Classement Poids-Prises'!$A$3:$AC$28,26,0)</f>
        <v>0</v>
      </c>
      <c r="R25" s="18">
        <f>VLOOKUP($A25,'Classement Poids-Prises'!$A$3:$AC$28,27,0)</f>
        <v>0</v>
      </c>
      <c r="S25" s="18">
        <f t="shared" si="2"/>
        <v>0</v>
      </c>
    </row>
    <row r="26" spans="1:19" hidden="1" x14ac:dyDescent="0.3">
      <c r="A26" s="19" t="s">
        <v>42</v>
      </c>
      <c r="B26" s="19">
        <f>VLOOKUP($A26,Janvier!$A$1:$G$27,7,0)</f>
        <v>0</v>
      </c>
      <c r="C26" s="19">
        <f>VLOOKUP($A26,'Février '!$A$1:$G$27,7,0)</f>
        <v>0</v>
      </c>
      <c r="D26" s="19">
        <f>VLOOKUP($A26,Mars!$A$1:$G$27,7,0)</f>
        <v>0</v>
      </c>
      <c r="E26" s="19">
        <f>VLOOKUP($A26,Avril!$A$1:$G$27,7,0)</f>
        <v>0</v>
      </c>
      <c r="F26" s="19">
        <f>VLOOKUP($A26,Mai!$A$1:$G$27,7,0)</f>
        <v>0</v>
      </c>
      <c r="G26" s="19">
        <f>VLOOKUP($A26,Juin!$A$1:$G$27,7,0)</f>
        <v>0</v>
      </c>
      <c r="H26" s="19">
        <f>VLOOKUP($A26,Juillet!$A$1:$G$27,7,0)</f>
        <v>0</v>
      </c>
      <c r="I26" s="19">
        <f>VLOOKUP($A26,Septembre!$A$1:$G$27,7,0)</f>
        <v>0</v>
      </c>
      <c r="J26" s="19">
        <f>VLOOKUP($A26,Octobre!$A$1:$G$27,7,0)</f>
        <v>0</v>
      </c>
      <c r="K26" s="19">
        <f>VLOOKUP($A26,'Novembre I'!$A$1:$G$27,7,0)</f>
        <v>0</v>
      </c>
      <c r="L26" s="19">
        <f>VLOOKUP($A26,'Novembre II'!$A$1:$G$27,7,0)</f>
        <v>0</v>
      </c>
      <c r="M26" s="19">
        <f>VLOOKUP($A26,Decembre!$A$1:$G$27,7,0)</f>
        <v>0</v>
      </c>
      <c r="N26" s="20">
        <f t="shared" si="0"/>
        <v>0</v>
      </c>
      <c r="O26" s="21">
        <f t="array" ref="O26">SUM(LARGE(B26:M26,{1;2;3;4;5;6;7;8}))</f>
        <v>0</v>
      </c>
      <c r="P26" s="17" t="str">
        <f t="shared" si="1"/>
        <v/>
      </c>
      <c r="Q26" s="18">
        <f>VLOOKUP($A26,'Classement Poids-Prises'!$A$3:$AC$28,26,0)</f>
        <v>0</v>
      </c>
      <c r="R26" s="18">
        <f>VLOOKUP($A26,'Classement Poids-Prises'!$A$3:$AC$28,27,0)</f>
        <v>0</v>
      </c>
      <c r="S26" s="18">
        <f t="shared" si="2"/>
        <v>0</v>
      </c>
    </row>
    <row r="27" spans="1:19" hidden="1" x14ac:dyDescent="0.3">
      <c r="A27" s="19" t="s">
        <v>43</v>
      </c>
      <c r="B27" s="19">
        <f>VLOOKUP($A27,Janvier!$A$1:$G$27,7,0)</f>
        <v>0</v>
      </c>
      <c r="C27" s="19">
        <f>VLOOKUP($A27,'Février '!$A$1:$G$27,7,0)</f>
        <v>0</v>
      </c>
      <c r="D27" s="19">
        <f>VLOOKUP($A27,Mars!$A$1:$G$27,7,0)</f>
        <v>0</v>
      </c>
      <c r="E27" s="19">
        <f>VLOOKUP($A27,Avril!$A$1:$G$27,7,0)</f>
        <v>0</v>
      </c>
      <c r="F27" s="19">
        <f>VLOOKUP($A27,Mai!$A$1:$G$27,7,0)</f>
        <v>0</v>
      </c>
      <c r="G27" s="19">
        <f>VLOOKUP($A27,Juin!$A$1:$G$27,7,0)</f>
        <v>0</v>
      </c>
      <c r="H27" s="19">
        <f>VLOOKUP($A27,Juillet!$A$1:$G$27,7,0)</f>
        <v>0</v>
      </c>
      <c r="I27" s="19">
        <f>VLOOKUP($A27,Septembre!$A$1:$G$27,7,0)</f>
        <v>0</v>
      </c>
      <c r="J27" s="19">
        <f>VLOOKUP($A27,Octobre!$A$1:$G$27,7,0)</f>
        <v>0</v>
      </c>
      <c r="K27" s="19">
        <f>VLOOKUP($A27,'Novembre I'!$A$1:$G$27,7,0)</f>
        <v>0</v>
      </c>
      <c r="L27" s="19">
        <f>VLOOKUP($A27,'Novembre II'!$A$1:$G$27,7,0)</f>
        <v>0</v>
      </c>
      <c r="M27" s="19">
        <f>VLOOKUP($A27,Decembre!$A$1:$G$27,7,0)</f>
        <v>0</v>
      </c>
      <c r="N27" s="20">
        <f t="shared" si="0"/>
        <v>0</v>
      </c>
      <c r="O27" s="21">
        <f t="array" ref="O27">SUM(LARGE(B27:M27,{1;2;3;4;5;6;7;8}))</f>
        <v>0</v>
      </c>
      <c r="P27" s="17" t="str">
        <f t="shared" si="1"/>
        <v/>
      </c>
      <c r="Q27" s="18">
        <f>VLOOKUP($A27,'Classement Poids-Prises'!$A$3:$AC$28,26,0)</f>
        <v>0</v>
      </c>
      <c r="R27" s="18">
        <f>VLOOKUP($A27,'Classement Poids-Prises'!$A$3:$AC$28,27,0)</f>
        <v>0</v>
      </c>
      <c r="S27" s="18">
        <f t="shared" si="2"/>
        <v>0</v>
      </c>
    </row>
    <row r="29" spans="1:19" x14ac:dyDescent="0.3">
      <c r="B29" s="8" t="s">
        <v>44</v>
      </c>
      <c r="C29" s="8"/>
      <c r="D29" s="22"/>
      <c r="E29" s="22"/>
      <c r="F29" s="22"/>
      <c r="G29" s="22"/>
      <c r="H29" s="22"/>
      <c r="I29" s="23"/>
    </row>
    <row r="30" spans="1:19" x14ac:dyDescent="0.3">
      <c r="B30" s="7" t="s">
        <v>77</v>
      </c>
      <c r="C30" s="7"/>
      <c r="D30" s="7"/>
      <c r="E30" s="7"/>
      <c r="F30" s="7"/>
      <c r="G30" s="7"/>
      <c r="H30" s="7"/>
      <c r="I30" s="7"/>
    </row>
    <row r="31" spans="1:19" ht="15" customHeight="1" x14ac:dyDescent="0.3">
      <c r="B31" s="6" t="s">
        <v>78</v>
      </c>
      <c r="C31" s="6"/>
      <c r="D31" s="6"/>
      <c r="E31" s="6"/>
      <c r="F31" s="6"/>
      <c r="G31" s="6"/>
      <c r="H31" s="6"/>
      <c r="I31" s="6"/>
    </row>
    <row r="32" spans="1:19" x14ac:dyDescent="0.3">
      <c r="B32" s="5" t="s">
        <v>45</v>
      </c>
      <c r="C32" s="5"/>
      <c r="D32" s="5"/>
      <c r="E32" s="5"/>
      <c r="F32" s="5"/>
      <c r="G32" s="5"/>
      <c r="H32" s="5"/>
      <c r="I32" s="5"/>
    </row>
    <row r="33" spans="2:9" x14ac:dyDescent="0.3">
      <c r="B33" s="4" t="s">
        <v>45</v>
      </c>
      <c r="C33" s="4"/>
      <c r="D33" s="4"/>
      <c r="E33" s="4"/>
      <c r="F33" s="4"/>
      <c r="G33" s="4"/>
      <c r="H33" s="4"/>
      <c r="I33" s="4"/>
    </row>
  </sheetData>
  <sheetProtection selectLockedCells="1"/>
  <protectedRanges>
    <protectedRange sqref="B32:I33" name="Plage2"/>
    <protectedRange sqref="B31:I31" name="Plage2_1"/>
    <protectedRange sqref="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2" activePane="bottomLeft" state="frozen"/>
      <selection pane="bottomLeft" activeCell="A21" sqref="A21:XFD27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13" t="s">
        <v>54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 t="s">
        <v>56</v>
      </c>
      <c r="C2" s="32"/>
      <c r="D2" s="32"/>
      <c r="E2" s="34">
        <f t="shared" ref="E2:E27" si="0">SUM(C2:D2)</f>
        <v>0</v>
      </c>
      <c r="F2" s="35" t="str">
        <f t="shared" ref="F2:F27" si="1">IF(B2="abs","",RANK(E2,$E$2:$E$27,0))</f>
        <v/>
      </c>
      <c r="G2" s="36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32">
        <v>2</v>
      </c>
      <c r="C3" s="32">
        <v>116</v>
      </c>
      <c r="D3" s="32">
        <v>132</v>
      </c>
      <c r="E3" s="34">
        <f t="shared" si="0"/>
        <v>248</v>
      </c>
      <c r="F3" s="35">
        <f t="shared" si="1"/>
        <v>3</v>
      </c>
      <c r="G3" s="36">
        <f t="shared" si="2"/>
        <v>480</v>
      </c>
    </row>
    <row r="4" spans="1:7" x14ac:dyDescent="0.3">
      <c r="A4" s="19" t="s">
        <v>20</v>
      </c>
      <c r="B4" s="32">
        <v>3</v>
      </c>
      <c r="C4" s="32">
        <v>24</v>
      </c>
      <c r="D4" s="32">
        <v>366</v>
      </c>
      <c r="E4" s="34">
        <f t="shared" si="0"/>
        <v>390</v>
      </c>
      <c r="F4" s="35">
        <f t="shared" si="1"/>
        <v>2</v>
      </c>
      <c r="G4" s="36">
        <f t="shared" si="2"/>
        <v>490</v>
      </c>
    </row>
    <row r="5" spans="1:7" x14ac:dyDescent="0.3">
      <c r="A5" s="19" t="s">
        <v>21</v>
      </c>
      <c r="B5" s="32" t="s">
        <v>56</v>
      </c>
      <c r="C5" s="32"/>
      <c r="D5" s="32"/>
      <c r="E5" s="34">
        <f t="shared" si="0"/>
        <v>0</v>
      </c>
      <c r="F5" s="35" t="str">
        <f t="shared" si="1"/>
        <v/>
      </c>
      <c r="G5" s="36">
        <f t="shared" si="2"/>
        <v>0</v>
      </c>
    </row>
    <row r="6" spans="1:7" x14ac:dyDescent="0.3">
      <c r="A6" s="19" t="s">
        <v>22</v>
      </c>
      <c r="B6" s="32">
        <v>0</v>
      </c>
      <c r="C6" s="32"/>
      <c r="D6" s="32"/>
      <c r="E6" s="34">
        <f t="shared" si="0"/>
        <v>0</v>
      </c>
      <c r="F6" s="35">
        <f t="shared" si="1"/>
        <v>8</v>
      </c>
      <c r="G6" s="36">
        <f t="shared" si="2"/>
        <v>370</v>
      </c>
    </row>
    <row r="7" spans="1:7" x14ac:dyDescent="0.3">
      <c r="A7" s="19" t="s">
        <v>23</v>
      </c>
      <c r="B7" s="32">
        <v>0</v>
      </c>
      <c r="C7" s="32"/>
      <c r="D7" s="32"/>
      <c r="E7" s="34">
        <f t="shared" si="0"/>
        <v>0</v>
      </c>
      <c r="F7" s="35">
        <f t="shared" si="1"/>
        <v>8</v>
      </c>
      <c r="G7" s="36">
        <f t="shared" si="2"/>
        <v>370</v>
      </c>
    </row>
    <row r="8" spans="1:7" x14ac:dyDescent="0.3">
      <c r="A8" s="19" t="s">
        <v>24</v>
      </c>
      <c r="B8" s="32">
        <v>2</v>
      </c>
      <c r="C8" s="32"/>
      <c r="D8" s="32">
        <v>1296</v>
      </c>
      <c r="E8" s="34">
        <f t="shared" si="0"/>
        <v>1296</v>
      </c>
      <c r="F8" s="35">
        <f t="shared" si="1"/>
        <v>1</v>
      </c>
      <c r="G8" s="36">
        <f t="shared" si="2"/>
        <v>500</v>
      </c>
    </row>
    <row r="9" spans="1:7" x14ac:dyDescent="0.3">
      <c r="A9" s="19" t="s">
        <v>25</v>
      </c>
      <c r="B9" s="32" t="s">
        <v>56</v>
      </c>
      <c r="C9" s="32"/>
      <c r="D9" s="32"/>
      <c r="E9" s="34">
        <f t="shared" si="0"/>
        <v>0</v>
      </c>
      <c r="F9" s="35" t="str">
        <f t="shared" si="1"/>
        <v/>
      </c>
      <c r="G9" s="36">
        <f t="shared" si="2"/>
        <v>0</v>
      </c>
    </row>
    <row r="10" spans="1:7" x14ac:dyDescent="0.3">
      <c r="A10" s="19" t="s">
        <v>26</v>
      </c>
      <c r="B10" s="32" t="s">
        <v>56</v>
      </c>
      <c r="C10" s="32"/>
      <c r="D10" s="32"/>
      <c r="E10" s="34">
        <f t="shared" si="0"/>
        <v>0</v>
      </c>
      <c r="F10" s="35" t="str">
        <f t="shared" si="1"/>
        <v/>
      </c>
      <c r="G10" s="36">
        <f t="shared" si="2"/>
        <v>0</v>
      </c>
    </row>
    <row r="11" spans="1:7" x14ac:dyDescent="0.3">
      <c r="A11" s="19" t="s">
        <v>27</v>
      </c>
      <c r="B11" s="32">
        <v>0</v>
      </c>
      <c r="C11" s="32"/>
      <c r="D11" s="32"/>
      <c r="E11" s="34">
        <f t="shared" si="0"/>
        <v>0</v>
      </c>
      <c r="F11" s="35">
        <f t="shared" si="1"/>
        <v>8</v>
      </c>
      <c r="G11" s="36">
        <f t="shared" si="2"/>
        <v>370</v>
      </c>
    </row>
    <row r="12" spans="1:7" x14ac:dyDescent="0.3">
      <c r="A12" s="19" t="s">
        <v>28</v>
      </c>
      <c r="B12" s="32" t="s">
        <v>56</v>
      </c>
      <c r="C12" s="32"/>
      <c r="D12" s="32"/>
      <c r="E12" s="34">
        <f t="shared" si="0"/>
        <v>0</v>
      </c>
      <c r="F12" s="35" t="str">
        <f t="shared" si="1"/>
        <v/>
      </c>
      <c r="G12" s="36">
        <f t="shared" si="2"/>
        <v>0</v>
      </c>
    </row>
    <row r="13" spans="1:7" x14ac:dyDescent="0.3">
      <c r="A13" s="19" t="s">
        <v>29</v>
      </c>
      <c r="B13" s="32">
        <v>1</v>
      </c>
      <c r="C13" s="32"/>
      <c r="D13" s="32">
        <v>138</v>
      </c>
      <c r="E13" s="34">
        <f t="shared" si="0"/>
        <v>138</v>
      </c>
      <c r="F13" s="35">
        <f t="shared" si="1"/>
        <v>5</v>
      </c>
      <c r="G13" s="36">
        <f t="shared" si="2"/>
        <v>460</v>
      </c>
    </row>
    <row r="14" spans="1:7" x14ac:dyDescent="0.3">
      <c r="A14" s="19" t="s">
        <v>30</v>
      </c>
      <c r="B14" s="32" t="s">
        <v>56</v>
      </c>
      <c r="C14" s="32"/>
      <c r="D14" s="32"/>
      <c r="E14" s="34">
        <f t="shared" si="0"/>
        <v>0</v>
      </c>
      <c r="F14" s="35" t="str">
        <f t="shared" si="1"/>
        <v/>
      </c>
      <c r="G14" s="36">
        <f t="shared" si="2"/>
        <v>0</v>
      </c>
    </row>
    <row r="15" spans="1:7" x14ac:dyDescent="0.3">
      <c r="A15" s="19" t="s">
        <v>31</v>
      </c>
      <c r="B15" s="32" t="s">
        <v>56</v>
      </c>
      <c r="C15" s="32"/>
      <c r="D15" s="32"/>
      <c r="E15" s="34">
        <f t="shared" si="0"/>
        <v>0</v>
      </c>
      <c r="F15" s="35" t="str">
        <f t="shared" si="1"/>
        <v/>
      </c>
      <c r="G15" s="36">
        <f t="shared" si="2"/>
        <v>0</v>
      </c>
    </row>
    <row r="16" spans="1:7" x14ac:dyDescent="0.3">
      <c r="A16" s="19" t="s">
        <v>32</v>
      </c>
      <c r="B16" s="32">
        <v>0</v>
      </c>
      <c r="C16" s="32"/>
      <c r="D16" s="32"/>
      <c r="E16" s="34">
        <f t="shared" si="0"/>
        <v>0</v>
      </c>
      <c r="F16" s="35">
        <f t="shared" si="1"/>
        <v>8</v>
      </c>
      <c r="G16" s="36">
        <f t="shared" si="2"/>
        <v>370</v>
      </c>
    </row>
    <row r="17" spans="1:7" x14ac:dyDescent="0.3">
      <c r="A17" s="19" t="s">
        <v>33</v>
      </c>
      <c r="B17" s="32">
        <v>1</v>
      </c>
      <c r="C17" s="32">
        <v>50</v>
      </c>
      <c r="D17" s="32"/>
      <c r="E17" s="34">
        <f t="shared" si="0"/>
        <v>50</v>
      </c>
      <c r="F17" s="35">
        <f t="shared" si="1"/>
        <v>7</v>
      </c>
      <c r="G17" s="36">
        <f t="shared" si="2"/>
        <v>440</v>
      </c>
    </row>
    <row r="18" spans="1:7" x14ac:dyDescent="0.3">
      <c r="A18" s="19" t="s">
        <v>34</v>
      </c>
      <c r="B18" s="32">
        <v>1</v>
      </c>
      <c r="C18" s="32"/>
      <c r="D18" s="32">
        <v>160</v>
      </c>
      <c r="E18" s="34">
        <f t="shared" si="0"/>
        <v>160</v>
      </c>
      <c r="F18" s="35">
        <f t="shared" si="1"/>
        <v>4</v>
      </c>
      <c r="G18" s="36">
        <f t="shared" si="2"/>
        <v>470</v>
      </c>
    </row>
    <row r="19" spans="1:7" x14ac:dyDescent="0.3">
      <c r="A19" s="19" t="s">
        <v>35</v>
      </c>
      <c r="B19" s="32">
        <v>1</v>
      </c>
      <c r="C19" s="32"/>
      <c r="D19" s="32">
        <v>122</v>
      </c>
      <c r="E19" s="34">
        <f t="shared" si="0"/>
        <v>122</v>
      </c>
      <c r="F19" s="35">
        <f t="shared" si="1"/>
        <v>6</v>
      </c>
      <c r="G19" s="36">
        <f t="shared" si="2"/>
        <v>450</v>
      </c>
    </row>
    <row r="20" spans="1:7" x14ac:dyDescent="0.3">
      <c r="A20" s="19" t="s">
        <v>36</v>
      </c>
      <c r="B20" s="32">
        <v>0</v>
      </c>
      <c r="C20" s="32"/>
      <c r="D20" s="32"/>
      <c r="E20" s="34">
        <f t="shared" si="0"/>
        <v>0</v>
      </c>
      <c r="F20" s="35">
        <f t="shared" si="1"/>
        <v>8</v>
      </c>
      <c r="G20" s="36">
        <f t="shared" si="2"/>
        <v>370</v>
      </c>
    </row>
    <row r="21" spans="1:7" hidden="1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hidden="1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hidden="1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hidden="1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hidden="1" x14ac:dyDescent="0.3">
      <c r="A25" s="19" t="s">
        <v>41</v>
      </c>
      <c r="B25" s="32" t="s">
        <v>56</v>
      </c>
      <c r="C25" s="32"/>
      <c r="D25" s="32"/>
      <c r="E25" s="37">
        <f t="shared" si="0"/>
        <v>0</v>
      </c>
      <c r="F25" s="35" t="str">
        <f t="shared" si="1"/>
        <v/>
      </c>
      <c r="G25" s="44">
        <f t="shared" si="2"/>
        <v>0</v>
      </c>
    </row>
    <row r="26" spans="1:7" hidden="1" x14ac:dyDescent="0.3">
      <c r="A26" s="19" t="s">
        <v>42</v>
      </c>
      <c r="B26" s="32" t="s">
        <v>56</v>
      </c>
      <c r="C26" s="32"/>
      <c r="D26" s="32"/>
      <c r="E26" s="38">
        <f t="shared" si="0"/>
        <v>0</v>
      </c>
      <c r="F26" s="35" t="str">
        <f t="shared" si="1"/>
        <v/>
      </c>
      <c r="G26" s="43">
        <f t="shared" si="2"/>
        <v>0</v>
      </c>
    </row>
    <row r="27" spans="1:7" hidden="1" x14ac:dyDescent="0.3">
      <c r="A27" s="19" t="s">
        <v>43</v>
      </c>
      <c r="B27" s="32" t="s">
        <v>56</v>
      </c>
      <c r="C27" s="32"/>
      <c r="D27" s="32"/>
      <c r="E27" s="38">
        <f t="shared" si="0"/>
        <v>0</v>
      </c>
      <c r="F27" s="35" t="str">
        <f t="shared" si="1"/>
        <v/>
      </c>
      <c r="G27" s="43">
        <f t="shared" si="2"/>
        <v>0</v>
      </c>
    </row>
    <row r="29" spans="1:7" x14ac:dyDescent="0.3">
      <c r="A29" s="39" t="s">
        <v>62</v>
      </c>
      <c r="B29" s="39">
        <f>SUM(B2:B27)</f>
        <v>11</v>
      </c>
      <c r="C29" s="39">
        <f>SUM(C2:C27)</f>
        <v>190</v>
      </c>
      <c r="D29" s="39">
        <f>SUM(D2:D27)</f>
        <v>2214</v>
      </c>
      <c r="E29" s="39">
        <f>SUM(E2:E27)</f>
        <v>2404</v>
      </c>
      <c r="F29" s="39"/>
      <c r="G29" s="39"/>
    </row>
  </sheetData>
  <sheetProtection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2" activePane="bottomLeft" state="frozen"/>
      <selection pane="bottomLeft" activeCell="C17" sqref="C17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13" t="s">
        <v>54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 t="s">
        <v>56</v>
      </c>
      <c r="C2" s="32"/>
      <c r="D2" s="32"/>
      <c r="E2" s="34">
        <f t="shared" ref="E2:E27" si="0">SUM(C2:D2)</f>
        <v>0</v>
      </c>
      <c r="F2" s="35" t="str">
        <f t="shared" ref="F2:F27" si="1">IF(B2="abs","",RANK(E2,$E$2:$E$27,0))</f>
        <v/>
      </c>
      <c r="G2" s="36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32" t="s">
        <v>56</v>
      </c>
      <c r="C3" s="32"/>
      <c r="D3" s="32"/>
      <c r="E3" s="34">
        <f t="shared" si="0"/>
        <v>0</v>
      </c>
      <c r="F3" s="35" t="str">
        <f t="shared" si="1"/>
        <v/>
      </c>
      <c r="G3" s="36">
        <f t="shared" si="2"/>
        <v>0</v>
      </c>
    </row>
    <row r="4" spans="1:7" x14ac:dyDescent="0.3">
      <c r="A4" s="19" t="s">
        <v>20</v>
      </c>
      <c r="B4" s="32" t="s">
        <v>56</v>
      </c>
      <c r="C4" s="32"/>
      <c r="D4" s="32"/>
      <c r="E4" s="34">
        <f t="shared" si="0"/>
        <v>0</v>
      </c>
      <c r="F4" s="35" t="str">
        <f t="shared" si="1"/>
        <v/>
      </c>
      <c r="G4" s="36">
        <f t="shared" si="2"/>
        <v>0</v>
      </c>
    </row>
    <row r="5" spans="1:7" x14ac:dyDescent="0.3">
      <c r="A5" s="19" t="s">
        <v>21</v>
      </c>
      <c r="B5" s="32" t="s">
        <v>56</v>
      </c>
      <c r="C5" s="32"/>
      <c r="D5" s="32"/>
      <c r="E5" s="34">
        <f t="shared" si="0"/>
        <v>0</v>
      </c>
      <c r="F5" s="35" t="str">
        <f t="shared" si="1"/>
        <v/>
      </c>
      <c r="G5" s="36">
        <f t="shared" si="2"/>
        <v>0</v>
      </c>
    </row>
    <row r="6" spans="1:7" x14ac:dyDescent="0.3">
      <c r="A6" s="19" t="s">
        <v>22</v>
      </c>
      <c r="B6" s="32" t="s">
        <v>56</v>
      </c>
      <c r="C6" s="32"/>
      <c r="D6" s="32"/>
      <c r="E6" s="34">
        <f t="shared" si="0"/>
        <v>0</v>
      </c>
      <c r="F6" s="35" t="str">
        <f t="shared" si="1"/>
        <v/>
      </c>
      <c r="G6" s="36">
        <f t="shared" si="2"/>
        <v>0</v>
      </c>
    </row>
    <row r="7" spans="1:7" x14ac:dyDescent="0.3">
      <c r="A7" s="19" t="s">
        <v>23</v>
      </c>
      <c r="B7" s="32" t="s">
        <v>56</v>
      </c>
      <c r="C7" s="32"/>
      <c r="D7" s="32"/>
      <c r="E7" s="34">
        <f t="shared" si="0"/>
        <v>0</v>
      </c>
      <c r="F7" s="35" t="str">
        <f t="shared" si="1"/>
        <v/>
      </c>
      <c r="G7" s="36">
        <f t="shared" si="2"/>
        <v>0</v>
      </c>
    </row>
    <row r="8" spans="1:7" x14ac:dyDescent="0.3">
      <c r="A8" s="19" t="s">
        <v>24</v>
      </c>
      <c r="B8" s="32" t="s">
        <v>56</v>
      </c>
      <c r="C8" s="32"/>
      <c r="D8" s="32"/>
      <c r="E8" s="34">
        <f t="shared" si="0"/>
        <v>0</v>
      </c>
      <c r="F8" s="35" t="str">
        <f t="shared" si="1"/>
        <v/>
      </c>
      <c r="G8" s="36">
        <f t="shared" si="2"/>
        <v>0</v>
      </c>
    </row>
    <row r="9" spans="1:7" x14ac:dyDescent="0.3">
      <c r="A9" s="19" t="s">
        <v>25</v>
      </c>
      <c r="B9" s="32" t="s">
        <v>56</v>
      </c>
      <c r="C9" s="32"/>
      <c r="D9" s="32"/>
      <c r="E9" s="34">
        <f t="shared" si="0"/>
        <v>0</v>
      </c>
      <c r="F9" s="35" t="str">
        <f t="shared" si="1"/>
        <v/>
      </c>
      <c r="G9" s="36">
        <f t="shared" si="2"/>
        <v>0</v>
      </c>
    </row>
    <row r="10" spans="1:7" x14ac:dyDescent="0.3">
      <c r="A10" s="19" t="s">
        <v>26</v>
      </c>
      <c r="B10" s="32" t="s">
        <v>56</v>
      </c>
      <c r="C10" s="32"/>
      <c r="D10" s="32"/>
      <c r="E10" s="34">
        <f t="shared" si="0"/>
        <v>0</v>
      </c>
      <c r="F10" s="35" t="str">
        <f t="shared" si="1"/>
        <v/>
      </c>
      <c r="G10" s="36">
        <f t="shared" si="2"/>
        <v>0</v>
      </c>
    </row>
    <row r="11" spans="1:7" x14ac:dyDescent="0.3">
      <c r="A11" s="19" t="s">
        <v>27</v>
      </c>
      <c r="B11" s="32" t="s">
        <v>56</v>
      </c>
      <c r="C11" s="32"/>
      <c r="D11" s="32"/>
      <c r="E11" s="34">
        <f t="shared" si="0"/>
        <v>0</v>
      </c>
      <c r="F11" s="35" t="str">
        <f t="shared" si="1"/>
        <v/>
      </c>
      <c r="G11" s="36">
        <f t="shared" si="2"/>
        <v>0</v>
      </c>
    </row>
    <row r="12" spans="1:7" x14ac:dyDescent="0.3">
      <c r="A12" s="19" t="s">
        <v>28</v>
      </c>
      <c r="B12" s="32" t="s">
        <v>56</v>
      </c>
      <c r="C12" s="32"/>
      <c r="D12" s="32"/>
      <c r="E12" s="34">
        <f t="shared" si="0"/>
        <v>0</v>
      </c>
      <c r="F12" s="35" t="str">
        <f t="shared" si="1"/>
        <v/>
      </c>
      <c r="G12" s="36">
        <f t="shared" si="2"/>
        <v>0</v>
      </c>
    </row>
    <row r="13" spans="1:7" x14ac:dyDescent="0.3">
      <c r="A13" s="19" t="s">
        <v>29</v>
      </c>
      <c r="B13" s="32" t="s">
        <v>56</v>
      </c>
      <c r="C13" s="32"/>
      <c r="D13" s="32"/>
      <c r="E13" s="34">
        <f t="shared" si="0"/>
        <v>0</v>
      </c>
      <c r="F13" s="35" t="str">
        <f t="shared" si="1"/>
        <v/>
      </c>
      <c r="G13" s="36">
        <f t="shared" si="2"/>
        <v>0</v>
      </c>
    </row>
    <row r="14" spans="1:7" x14ac:dyDescent="0.3">
      <c r="A14" s="19" t="s">
        <v>30</v>
      </c>
      <c r="B14" s="32" t="s">
        <v>56</v>
      </c>
      <c r="C14" s="32"/>
      <c r="D14" s="32"/>
      <c r="E14" s="34">
        <f t="shared" si="0"/>
        <v>0</v>
      </c>
      <c r="F14" s="35" t="str">
        <f t="shared" si="1"/>
        <v/>
      </c>
      <c r="G14" s="36">
        <f t="shared" si="2"/>
        <v>0</v>
      </c>
    </row>
    <row r="15" spans="1:7" x14ac:dyDescent="0.3">
      <c r="A15" s="19" t="s">
        <v>31</v>
      </c>
      <c r="B15" s="32" t="s">
        <v>56</v>
      </c>
      <c r="C15" s="32"/>
      <c r="D15" s="32"/>
      <c r="E15" s="34">
        <f t="shared" si="0"/>
        <v>0</v>
      </c>
      <c r="F15" s="35" t="str">
        <f t="shared" si="1"/>
        <v/>
      </c>
      <c r="G15" s="36">
        <f t="shared" si="2"/>
        <v>0</v>
      </c>
    </row>
    <row r="16" spans="1:7" x14ac:dyDescent="0.3">
      <c r="A16" s="19" t="s">
        <v>32</v>
      </c>
      <c r="B16" s="32" t="s">
        <v>56</v>
      </c>
      <c r="C16" s="32"/>
      <c r="D16" s="32"/>
      <c r="E16" s="34">
        <f t="shared" si="0"/>
        <v>0</v>
      </c>
      <c r="F16" s="35" t="str">
        <f t="shared" si="1"/>
        <v/>
      </c>
      <c r="G16" s="36">
        <f t="shared" si="2"/>
        <v>0</v>
      </c>
    </row>
    <row r="17" spans="1:7" x14ac:dyDescent="0.3">
      <c r="A17" s="19" t="s">
        <v>33</v>
      </c>
      <c r="B17" s="32" t="s">
        <v>56</v>
      </c>
      <c r="C17" s="32"/>
      <c r="D17" s="32"/>
      <c r="E17" s="34">
        <f t="shared" si="0"/>
        <v>0</v>
      </c>
      <c r="F17" s="35" t="str">
        <f t="shared" si="1"/>
        <v/>
      </c>
      <c r="G17" s="36">
        <f t="shared" si="2"/>
        <v>0</v>
      </c>
    </row>
    <row r="18" spans="1:7" x14ac:dyDescent="0.3">
      <c r="A18" s="19" t="s">
        <v>34</v>
      </c>
      <c r="B18" s="32" t="s">
        <v>56</v>
      </c>
      <c r="C18" s="32"/>
      <c r="D18" s="32"/>
      <c r="E18" s="34">
        <f t="shared" si="0"/>
        <v>0</v>
      </c>
      <c r="F18" s="35" t="str">
        <f t="shared" si="1"/>
        <v/>
      </c>
      <c r="G18" s="36">
        <f t="shared" si="2"/>
        <v>0</v>
      </c>
    </row>
    <row r="19" spans="1:7" x14ac:dyDescent="0.3">
      <c r="A19" s="19" t="s">
        <v>35</v>
      </c>
      <c r="B19" s="32" t="s">
        <v>56</v>
      </c>
      <c r="C19" s="32"/>
      <c r="D19" s="32"/>
      <c r="E19" s="34">
        <f t="shared" si="0"/>
        <v>0</v>
      </c>
      <c r="F19" s="35" t="str">
        <f t="shared" si="1"/>
        <v/>
      </c>
      <c r="G19" s="36">
        <f t="shared" si="2"/>
        <v>0</v>
      </c>
    </row>
    <row r="20" spans="1:7" x14ac:dyDescent="0.3">
      <c r="A20" s="19" t="s">
        <v>36</v>
      </c>
      <c r="B20" s="32" t="s">
        <v>56</v>
      </c>
      <c r="C20" s="32"/>
      <c r="D20" s="32"/>
      <c r="E20" s="34">
        <f t="shared" si="0"/>
        <v>0</v>
      </c>
      <c r="F20" s="35" t="str">
        <f t="shared" si="1"/>
        <v/>
      </c>
      <c r="G20" s="36">
        <f t="shared" si="2"/>
        <v>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7">
        <f t="shared" si="0"/>
        <v>0</v>
      </c>
      <c r="F25" s="35" t="str">
        <f t="shared" si="1"/>
        <v/>
      </c>
      <c r="G25" s="44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38">
        <f t="shared" si="0"/>
        <v>0</v>
      </c>
      <c r="F26" s="35" t="str">
        <f t="shared" si="1"/>
        <v/>
      </c>
      <c r="G26" s="43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8">
        <f t="shared" si="0"/>
        <v>0</v>
      </c>
      <c r="F27" s="35" t="str">
        <f t="shared" si="1"/>
        <v/>
      </c>
      <c r="G27" s="43">
        <f t="shared" si="2"/>
        <v>0</v>
      </c>
    </row>
    <row r="29" spans="1:7" x14ac:dyDescent="0.3">
      <c r="A29" s="39" t="s">
        <v>62</v>
      </c>
      <c r="B29" s="39">
        <f>SUM(B2:B27)</f>
        <v>0</v>
      </c>
      <c r="C29" s="39">
        <f>SUM(C2:C27)</f>
        <v>0</v>
      </c>
      <c r="D29" s="39">
        <f>SUM(D2:D27)</f>
        <v>0</v>
      </c>
      <c r="E29" s="39">
        <f>SUM(E2:E27)</f>
        <v>0</v>
      </c>
      <c r="F29" s="39"/>
      <c r="G29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C13" sqref="C13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13" t="s">
        <v>54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 t="s">
        <v>56</v>
      </c>
      <c r="C2" s="32"/>
      <c r="D2" s="32"/>
      <c r="E2" s="34">
        <f t="shared" ref="E2:E27" si="0">SUM(C2:D2)</f>
        <v>0</v>
      </c>
      <c r="F2" s="35" t="str">
        <f t="shared" ref="F2:F27" si="1">IF(B2="abs","",RANK(E2,$E$2:$E$27,0))</f>
        <v/>
      </c>
      <c r="G2" s="36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32" t="s">
        <v>56</v>
      </c>
      <c r="C3" s="32"/>
      <c r="D3" s="32"/>
      <c r="E3" s="34">
        <f t="shared" si="0"/>
        <v>0</v>
      </c>
      <c r="F3" s="35" t="str">
        <f t="shared" si="1"/>
        <v/>
      </c>
      <c r="G3" s="36">
        <f t="shared" si="2"/>
        <v>0</v>
      </c>
    </row>
    <row r="4" spans="1:7" x14ac:dyDescent="0.3">
      <c r="A4" s="19" t="s">
        <v>20</v>
      </c>
      <c r="B4" s="32" t="s">
        <v>56</v>
      </c>
      <c r="C4" s="32"/>
      <c r="D4" s="32"/>
      <c r="E4" s="34">
        <f t="shared" si="0"/>
        <v>0</v>
      </c>
      <c r="F4" s="35" t="str">
        <f t="shared" si="1"/>
        <v/>
      </c>
      <c r="G4" s="36">
        <f t="shared" si="2"/>
        <v>0</v>
      </c>
    </row>
    <row r="5" spans="1:7" x14ac:dyDescent="0.3">
      <c r="A5" s="19" t="s">
        <v>21</v>
      </c>
      <c r="B5" s="32" t="s">
        <v>56</v>
      </c>
      <c r="C5" s="32"/>
      <c r="D5" s="32"/>
      <c r="E5" s="34">
        <f t="shared" si="0"/>
        <v>0</v>
      </c>
      <c r="F5" s="35" t="str">
        <f t="shared" si="1"/>
        <v/>
      </c>
      <c r="G5" s="36">
        <f t="shared" si="2"/>
        <v>0</v>
      </c>
    </row>
    <row r="6" spans="1:7" x14ac:dyDescent="0.3">
      <c r="A6" s="19" t="s">
        <v>22</v>
      </c>
      <c r="B6" s="32" t="s">
        <v>56</v>
      </c>
      <c r="C6" s="32"/>
      <c r="D6" s="32"/>
      <c r="E6" s="34">
        <f t="shared" si="0"/>
        <v>0</v>
      </c>
      <c r="F6" s="35" t="str">
        <f t="shared" si="1"/>
        <v/>
      </c>
      <c r="G6" s="36">
        <f t="shared" si="2"/>
        <v>0</v>
      </c>
    </row>
    <row r="7" spans="1:7" x14ac:dyDescent="0.3">
      <c r="A7" s="19" t="s">
        <v>23</v>
      </c>
      <c r="B7" s="32" t="s">
        <v>56</v>
      </c>
      <c r="C7" s="32"/>
      <c r="D7" s="32"/>
      <c r="E7" s="34">
        <f t="shared" si="0"/>
        <v>0</v>
      </c>
      <c r="F7" s="35" t="str">
        <f t="shared" si="1"/>
        <v/>
      </c>
      <c r="G7" s="36">
        <f t="shared" si="2"/>
        <v>0</v>
      </c>
    </row>
    <row r="8" spans="1:7" x14ac:dyDescent="0.3">
      <c r="A8" s="19" t="s">
        <v>24</v>
      </c>
      <c r="B8" s="32" t="s">
        <v>56</v>
      </c>
      <c r="C8" s="32"/>
      <c r="D8" s="32"/>
      <c r="E8" s="34">
        <f t="shared" si="0"/>
        <v>0</v>
      </c>
      <c r="F8" s="35" t="str">
        <f t="shared" si="1"/>
        <v/>
      </c>
      <c r="G8" s="36">
        <f t="shared" si="2"/>
        <v>0</v>
      </c>
    </row>
    <row r="9" spans="1:7" x14ac:dyDescent="0.3">
      <c r="A9" s="19" t="s">
        <v>25</v>
      </c>
      <c r="B9" s="32" t="s">
        <v>56</v>
      </c>
      <c r="C9" s="32"/>
      <c r="D9" s="32"/>
      <c r="E9" s="34">
        <f t="shared" si="0"/>
        <v>0</v>
      </c>
      <c r="F9" s="35" t="str">
        <f t="shared" si="1"/>
        <v/>
      </c>
      <c r="G9" s="36">
        <f t="shared" si="2"/>
        <v>0</v>
      </c>
    </row>
    <row r="10" spans="1:7" x14ac:dyDescent="0.3">
      <c r="A10" s="19" t="s">
        <v>26</v>
      </c>
      <c r="B10" s="32" t="s">
        <v>56</v>
      </c>
      <c r="C10" s="32"/>
      <c r="D10" s="32"/>
      <c r="E10" s="34">
        <f t="shared" si="0"/>
        <v>0</v>
      </c>
      <c r="F10" s="35" t="str">
        <f t="shared" si="1"/>
        <v/>
      </c>
      <c r="G10" s="36">
        <f t="shared" si="2"/>
        <v>0</v>
      </c>
    </row>
    <row r="11" spans="1:7" x14ac:dyDescent="0.3">
      <c r="A11" s="19" t="s">
        <v>27</v>
      </c>
      <c r="B11" s="32" t="s">
        <v>56</v>
      </c>
      <c r="C11" s="32"/>
      <c r="D11" s="32"/>
      <c r="E11" s="34">
        <f t="shared" si="0"/>
        <v>0</v>
      </c>
      <c r="F11" s="35" t="str">
        <f t="shared" si="1"/>
        <v/>
      </c>
      <c r="G11" s="36">
        <f t="shared" si="2"/>
        <v>0</v>
      </c>
    </row>
    <row r="12" spans="1:7" x14ac:dyDescent="0.3">
      <c r="A12" s="19" t="s">
        <v>28</v>
      </c>
      <c r="B12" s="32" t="s">
        <v>56</v>
      </c>
      <c r="C12" s="32"/>
      <c r="D12" s="32"/>
      <c r="E12" s="34">
        <f t="shared" si="0"/>
        <v>0</v>
      </c>
      <c r="F12" s="35" t="str">
        <f t="shared" si="1"/>
        <v/>
      </c>
      <c r="G12" s="36">
        <f t="shared" si="2"/>
        <v>0</v>
      </c>
    </row>
    <row r="13" spans="1:7" x14ac:dyDescent="0.3">
      <c r="A13" s="19" t="s">
        <v>29</v>
      </c>
      <c r="B13" s="32" t="s">
        <v>56</v>
      </c>
      <c r="C13" s="32"/>
      <c r="D13" s="32"/>
      <c r="E13" s="34">
        <f t="shared" si="0"/>
        <v>0</v>
      </c>
      <c r="F13" s="35" t="str">
        <f t="shared" si="1"/>
        <v/>
      </c>
      <c r="G13" s="36">
        <f t="shared" si="2"/>
        <v>0</v>
      </c>
    </row>
    <row r="14" spans="1:7" x14ac:dyDescent="0.3">
      <c r="A14" s="19" t="s">
        <v>30</v>
      </c>
      <c r="B14" s="32" t="s">
        <v>56</v>
      </c>
      <c r="C14" s="32"/>
      <c r="D14" s="32"/>
      <c r="E14" s="34">
        <f t="shared" si="0"/>
        <v>0</v>
      </c>
      <c r="F14" s="35" t="str">
        <f t="shared" si="1"/>
        <v/>
      </c>
      <c r="G14" s="36">
        <f t="shared" si="2"/>
        <v>0</v>
      </c>
    </row>
    <row r="15" spans="1:7" x14ac:dyDescent="0.3">
      <c r="A15" s="19" t="s">
        <v>31</v>
      </c>
      <c r="B15" s="32" t="s">
        <v>56</v>
      </c>
      <c r="C15" s="32"/>
      <c r="D15" s="32"/>
      <c r="E15" s="34">
        <f t="shared" si="0"/>
        <v>0</v>
      </c>
      <c r="F15" s="35" t="str">
        <f t="shared" si="1"/>
        <v/>
      </c>
      <c r="G15" s="36">
        <f t="shared" si="2"/>
        <v>0</v>
      </c>
    </row>
    <row r="16" spans="1:7" x14ac:dyDescent="0.3">
      <c r="A16" s="19" t="s">
        <v>32</v>
      </c>
      <c r="B16" s="32" t="s">
        <v>56</v>
      </c>
      <c r="C16" s="32"/>
      <c r="D16" s="32"/>
      <c r="E16" s="34">
        <f t="shared" si="0"/>
        <v>0</v>
      </c>
      <c r="F16" s="35" t="str">
        <f t="shared" si="1"/>
        <v/>
      </c>
      <c r="G16" s="36">
        <f t="shared" si="2"/>
        <v>0</v>
      </c>
    </row>
    <row r="17" spans="1:7" x14ac:dyDescent="0.3">
      <c r="A17" s="19" t="s">
        <v>33</v>
      </c>
      <c r="B17" s="32" t="s">
        <v>56</v>
      </c>
      <c r="C17" s="32"/>
      <c r="D17" s="32"/>
      <c r="E17" s="34">
        <f t="shared" si="0"/>
        <v>0</v>
      </c>
      <c r="F17" s="35" t="str">
        <f t="shared" si="1"/>
        <v/>
      </c>
      <c r="G17" s="36">
        <f t="shared" si="2"/>
        <v>0</v>
      </c>
    </row>
    <row r="18" spans="1:7" x14ac:dyDescent="0.3">
      <c r="A18" s="19" t="s">
        <v>34</v>
      </c>
      <c r="B18" s="32" t="s">
        <v>56</v>
      </c>
      <c r="C18" s="32"/>
      <c r="D18" s="32"/>
      <c r="E18" s="34">
        <f t="shared" si="0"/>
        <v>0</v>
      </c>
      <c r="F18" s="35" t="str">
        <f t="shared" si="1"/>
        <v/>
      </c>
      <c r="G18" s="36">
        <f t="shared" si="2"/>
        <v>0</v>
      </c>
    </row>
    <row r="19" spans="1:7" x14ac:dyDescent="0.3">
      <c r="A19" s="19" t="s">
        <v>35</v>
      </c>
      <c r="B19" s="32" t="s">
        <v>56</v>
      </c>
      <c r="C19" s="32"/>
      <c r="D19" s="32"/>
      <c r="E19" s="34">
        <f t="shared" si="0"/>
        <v>0</v>
      </c>
      <c r="F19" s="35" t="str">
        <f t="shared" si="1"/>
        <v/>
      </c>
      <c r="G19" s="36">
        <f t="shared" si="2"/>
        <v>0</v>
      </c>
    </row>
    <row r="20" spans="1:7" x14ac:dyDescent="0.3">
      <c r="A20" s="19" t="s">
        <v>36</v>
      </c>
      <c r="B20" s="32" t="s">
        <v>56</v>
      </c>
      <c r="C20" s="32"/>
      <c r="D20" s="32"/>
      <c r="E20" s="34">
        <f t="shared" si="0"/>
        <v>0</v>
      </c>
      <c r="F20" s="35" t="str">
        <f t="shared" si="1"/>
        <v/>
      </c>
      <c r="G20" s="36">
        <f t="shared" si="2"/>
        <v>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7">
        <f t="shared" si="0"/>
        <v>0</v>
      </c>
      <c r="F25" s="35" t="str">
        <f t="shared" si="1"/>
        <v/>
      </c>
      <c r="G25" s="44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38">
        <f t="shared" si="0"/>
        <v>0</v>
      </c>
      <c r="F26" s="35" t="str">
        <f t="shared" si="1"/>
        <v/>
      </c>
      <c r="G26" s="43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8">
        <f t="shared" si="0"/>
        <v>0</v>
      </c>
      <c r="F27" s="35" t="str">
        <f t="shared" si="1"/>
        <v/>
      </c>
      <c r="G27" s="43">
        <f t="shared" si="2"/>
        <v>0</v>
      </c>
    </row>
    <row r="29" spans="1:7" x14ac:dyDescent="0.3">
      <c r="A29" s="39" t="s">
        <v>62</v>
      </c>
      <c r="B29" s="39">
        <f>SUM(B2:B27)</f>
        <v>0</v>
      </c>
      <c r="C29" s="39">
        <f>SUM(C2:C27)</f>
        <v>0</v>
      </c>
      <c r="D29" s="39">
        <f>SUM(D2:D27)</f>
        <v>0</v>
      </c>
      <c r="E29" s="39">
        <f>SUM(E2:E27)</f>
        <v>0</v>
      </c>
      <c r="F29" s="39"/>
      <c r="G29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2" activePane="bottomLeft" state="frozen"/>
      <selection pane="bottomLeft" activeCell="B11" sqref="B11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13" t="s">
        <v>54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 t="s">
        <v>56</v>
      </c>
      <c r="C2" s="32"/>
      <c r="D2" s="32"/>
      <c r="E2" s="34">
        <f t="shared" ref="E2:E27" si="0">SUM(C2:D2)</f>
        <v>0</v>
      </c>
      <c r="F2" s="35" t="str">
        <f t="shared" ref="F2:F27" si="1">IF(B2="abs","",RANK(E2,$E$2:$E$27,0))</f>
        <v/>
      </c>
      <c r="G2" s="36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32" t="s">
        <v>56</v>
      </c>
      <c r="C3" s="32"/>
      <c r="D3" s="32"/>
      <c r="E3" s="34">
        <f t="shared" si="0"/>
        <v>0</v>
      </c>
      <c r="F3" s="35" t="str">
        <f t="shared" si="1"/>
        <v/>
      </c>
      <c r="G3" s="36">
        <f t="shared" si="2"/>
        <v>0</v>
      </c>
    </row>
    <row r="4" spans="1:7" x14ac:dyDescent="0.3">
      <c r="A4" s="19" t="s">
        <v>20</v>
      </c>
      <c r="B4" s="32" t="s">
        <v>56</v>
      </c>
      <c r="C4" s="32"/>
      <c r="D4" s="32"/>
      <c r="E4" s="34">
        <f t="shared" si="0"/>
        <v>0</v>
      </c>
      <c r="F4" s="35" t="str">
        <f t="shared" si="1"/>
        <v/>
      </c>
      <c r="G4" s="36">
        <f t="shared" si="2"/>
        <v>0</v>
      </c>
    </row>
    <row r="5" spans="1:7" x14ac:dyDescent="0.3">
      <c r="A5" s="19" t="s">
        <v>21</v>
      </c>
      <c r="B5" s="32" t="s">
        <v>56</v>
      </c>
      <c r="C5" s="32"/>
      <c r="D5" s="32"/>
      <c r="E5" s="34">
        <f t="shared" si="0"/>
        <v>0</v>
      </c>
      <c r="F5" s="35" t="str">
        <f t="shared" si="1"/>
        <v/>
      </c>
      <c r="G5" s="36">
        <f t="shared" si="2"/>
        <v>0</v>
      </c>
    </row>
    <row r="6" spans="1:7" x14ac:dyDescent="0.3">
      <c r="A6" s="19" t="s">
        <v>22</v>
      </c>
      <c r="B6" s="32" t="s">
        <v>56</v>
      </c>
      <c r="C6" s="32"/>
      <c r="D6" s="32"/>
      <c r="E6" s="34">
        <f t="shared" si="0"/>
        <v>0</v>
      </c>
      <c r="F6" s="35" t="str">
        <f t="shared" si="1"/>
        <v/>
      </c>
      <c r="G6" s="36">
        <f t="shared" si="2"/>
        <v>0</v>
      </c>
    </row>
    <row r="7" spans="1:7" x14ac:dyDescent="0.3">
      <c r="A7" s="19" t="s">
        <v>23</v>
      </c>
      <c r="B7" s="32" t="s">
        <v>56</v>
      </c>
      <c r="C7" s="32"/>
      <c r="D7" s="32"/>
      <c r="E7" s="34">
        <f t="shared" si="0"/>
        <v>0</v>
      </c>
      <c r="F7" s="35" t="str">
        <f t="shared" si="1"/>
        <v/>
      </c>
      <c r="G7" s="36">
        <f t="shared" si="2"/>
        <v>0</v>
      </c>
    </row>
    <row r="8" spans="1:7" x14ac:dyDescent="0.3">
      <c r="A8" s="19" t="s">
        <v>24</v>
      </c>
      <c r="B8" s="32" t="s">
        <v>56</v>
      </c>
      <c r="C8" s="32"/>
      <c r="D8" s="32"/>
      <c r="E8" s="34">
        <f t="shared" si="0"/>
        <v>0</v>
      </c>
      <c r="F8" s="35" t="str">
        <f t="shared" si="1"/>
        <v/>
      </c>
      <c r="G8" s="36">
        <f t="shared" si="2"/>
        <v>0</v>
      </c>
    </row>
    <row r="9" spans="1:7" x14ac:dyDescent="0.3">
      <c r="A9" s="19" t="s">
        <v>25</v>
      </c>
      <c r="B9" s="32" t="s">
        <v>56</v>
      </c>
      <c r="C9" s="32"/>
      <c r="D9" s="32"/>
      <c r="E9" s="34">
        <f t="shared" si="0"/>
        <v>0</v>
      </c>
      <c r="F9" s="35" t="str">
        <f t="shared" si="1"/>
        <v/>
      </c>
      <c r="G9" s="36">
        <f t="shared" si="2"/>
        <v>0</v>
      </c>
    </row>
    <row r="10" spans="1:7" x14ac:dyDescent="0.3">
      <c r="A10" s="19" t="s">
        <v>26</v>
      </c>
      <c r="B10" s="32" t="s">
        <v>56</v>
      </c>
      <c r="C10" s="32"/>
      <c r="D10" s="32"/>
      <c r="E10" s="34">
        <f t="shared" si="0"/>
        <v>0</v>
      </c>
      <c r="F10" s="35" t="str">
        <f t="shared" si="1"/>
        <v/>
      </c>
      <c r="G10" s="36">
        <f t="shared" si="2"/>
        <v>0</v>
      </c>
    </row>
    <row r="11" spans="1:7" x14ac:dyDescent="0.3">
      <c r="A11" s="19" t="s">
        <v>27</v>
      </c>
      <c r="B11" s="32" t="s">
        <v>56</v>
      </c>
      <c r="C11" s="32"/>
      <c r="D11" s="32"/>
      <c r="E11" s="34">
        <f t="shared" si="0"/>
        <v>0</v>
      </c>
      <c r="F11" s="35" t="str">
        <f t="shared" si="1"/>
        <v/>
      </c>
      <c r="G11" s="36">
        <f t="shared" si="2"/>
        <v>0</v>
      </c>
    </row>
    <row r="12" spans="1:7" x14ac:dyDescent="0.3">
      <c r="A12" s="19" t="s">
        <v>28</v>
      </c>
      <c r="B12" s="32" t="s">
        <v>56</v>
      </c>
      <c r="C12" s="32"/>
      <c r="D12" s="32"/>
      <c r="E12" s="34">
        <f t="shared" si="0"/>
        <v>0</v>
      </c>
      <c r="F12" s="35" t="str">
        <f t="shared" si="1"/>
        <v/>
      </c>
      <c r="G12" s="36">
        <f t="shared" si="2"/>
        <v>0</v>
      </c>
    </row>
    <row r="13" spans="1:7" x14ac:dyDescent="0.3">
      <c r="A13" s="19" t="s">
        <v>29</v>
      </c>
      <c r="B13" s="32" t="s">
        <v>56</v>
      </c>
      <c r="C13" s="32"/>
      <c r="D13" s="32"/>
      <c r="E13" s="34">
        <f t="shared" si="0"/>
        <v>0</v>
      </c>
      <c r="F13" s="35" t="str">
        <f t="shared" si="1"/>
        <v/>
      </c>
      <c r="G13" s="36">
        <f t="shared" si="2"/>
        <v>0</v>
      </c>
    </row>
    <row r="14" spans="1:7" x14ac:dyDescent="0.3">
      <c r="A14" s="19" t="s">
        <v>30</v>
      </c>
      <c r="B14" s="32" t="s">
        <v>56</v>
      </c>
      <c r="C14" s="32"/>
      <c r="D14" s="32"/>
      <c r="E14" s="34">
        <f t="shared" si="0"/>
        <v>0</v>
      </c>
      <c r="F14" s="35" t="str">
        <f t="shared" si="1"/>
        <v/>
      </c>
      <c r="G14" s="36">
        <f t="shared" si="2"/>
        <v>0</v>
      </c>
    </row>
    <row r="15" spans="1:7" x14ac:dyDescent="0.3">
      <c r="A15" s="19" t="s">
        <v>31</v>
      </c>
      <c r="B15" s="32" t="s">
        <v>56</v>
      </c>
      <c r="C15" s="32"/>
      <c r="D15" s="32"/>
      <c r="E15" s="34">
        <f t="shared" si="0"/>
        <v>0</v>
      </c>
      <c r="F15" s="35" t="str">
        <f t="shared" si="1"/>
        <v/>
      </c>
      <c r="G15" s="36">
        <f t="shared" si="2"/>
        <v>0</v>
      </c>
    </row>
    <row r="16" spans="1:7" x14ac:dyDescent="0.3">
      <c r="A16" s="19" t="s">
        <v>32</v>
      </c>
      <c r="B16" s="32" t="s">
        <v>56</v>
      </c>
      <c r="C16" s="32"/>
      <c r="D16" s="32"/>
      <c r="E16" s="34">
        <f t="shared" si="0"/>
        <v>0</v>
      </c>
      <c r="F16" s="35" t="str">
        <f t="shared" si="1"/>
        <v/>
      </c>
      <c r="G16" s="36">
        <f t="shared" si="2"/>
        <v>0</v>
      </c>
    </row>
    <row r="17" spans="1:7" x14ac:dyDescent="0.3">
      <c r="A17" s="19" t="s">
        <v>33</v>
      </c>
      <c r="B17" s="32" t="s">
        <v>56</v>
      </c>
      <c r="C17" s="32"/>
      <c r="D17" s="32"/>
      <c r="E17" s="34">
        <f t="shared" si="0"/>
        <v>0</v>
      </c>
      <c r="F17" s="35" t="str">
        <f t="shared" si="1"/>
        <v/>
      </c>
      <c r="G17" s="36">
        <f t="shared" si="2"/>
        <v>0</v>
      </c>
    </row>
    <row r="18" spans="1:7" x14ac:dyDescent="0.3">
      <c r="A18" s="19" t="s">
        <v>34</v>
      </c>
      <c r="B18" s="32" t="s">
        <v>56</v>
      </c>
      <c r="C18" s="32"/>
      <c r="D18" s="32"/>
      <c r="E18" s="34">
        <f t="shared" si="0"/>
        <v>0</v>
      </c>
      <c r="F18" s="35" t="str">
        <f t="shared" si="1"/>
        <v/>
      </c>
      <c r="G18" s="36">
        <f t="shared" si="2"/>
        <v>0</v>
      </c>
    </row>
    <row r="19" spans="1:7" x14ac:dyDescent="0.3">
      <c r="A19" s="19" t="s">
        <v>35</v>
      </c>
      <c r="B19" s="32" t="s">
        <v>56</v>
      </c>
      <c r="C19" s="32"/>
      <c r="D19" s="32"/>
      <c r="E19" s="34">
        <f t="shared" si="0"/>
        <v>0</v>
      </c>
      <c r="F19" s="35" t="str">
        <f t="shared" si="1"/>
        <v/>
      </c>
      <c r="G19" s="36">
        <f t="shared" si="2"/>
        <v>0</v>
      </c>
    </row>
    <row r="20" spans="1:7" x14ac:dyDescent="0.3">
      <c r="A20" s="19" t="s">
        <v>36</v>
      </c>
      <c r="B20" s="32" t="s">
        <v>56</v>
      </c>
      <c r="C20" s="32"/>
      <c r="D20" s="32"/>
      <c r="E20" s="34">
        <f t="shared" si="0"/>
        <v>0</v>
      </c>
      <c r="F20" s="35" t="str">
        <f t="shared" si="1"/>
        <v/>
      </c>
      <c r="G20" s="36">
        <f t="shared" si="2"/>
        <v>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7">
        <f t="shared" si="0"/>
        <v>0</v>
      </c>
      <c r="F25" s="35" t="str">
        <f t="shared" si="1"/>
        <v/>
      </c>
      <c r="G25" s="44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38">
        <f t="shared" si="0"/>
        <v>0</v>
      </c>
      <c r="F26" s="35" t="str">
        <f t="shared" si="1"/>
        <v/>
      </c>
      <c r="G26" s="43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8">
        <f t="shared" si="0"/>
        <v>0</v>
      </c>
      <c r="F27" s="35" t="str">
        <f t="shared" si="1"/>
        <v/>
      </c>
      <c r="G27" s="43">
        <f t="shared" si="2"/>
        <v>0</v>
      </c>
    </row>
    <row r="29" spans="1:7" x14ac:dyDescent="0.3">
      <c r="A29" s="39" t="s">
        <v>62</v>
      </c>
      <c r="B29" s="39">
        <f>SUM(B2:B27)</f>
        <v>0</v>
      </c>
      <c r="C29" s="39">
        <f>SUM(C2:C27)</f>
        <v>0</v>
      </c>
      <c r="D29" s="39">
        <f>SUM(D2:D27)</f>
        <v>0</v>
      </c>
      <c r="E29" s="39">
        <f>SUM(E2:E27)</f>
        <v>0</v>
      </c>
      <c r="F29" s="39"/>
      <c r="G29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14" activePane="bottomLeft" state="frozen"/>
      <selection pane="bottomLeft" activeCell="D10" sqref="D10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13" t="s">
        <v>54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 t="s">
        <v>56</v>
      </c>
      <c r="C2" s="32"/>
      <c r="D2" s="32"/>
      <c r="E2" s="34">
        <f t="shared" ref="E2:E27" si="0">SUM(C2:D2)</f>
        <v>0</v>
      </c>
      <c r="F2" s="35" t="str">
        <f t="shared" ref="F2:F27" si="1">IF(B2="abs","",RANK(E2,$E$2:$E$27,0))</f>
        <v/>
      </c>
      <c r="G2" s="36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32" t="s">
        <v>56</v>
      </c>
      <c r="C3" s="32"/>
      <c r="D3" s="32"/>
      <c r="E3" s="34">
        <f t="shared" si="0"/>
        <v>0</v>
      </c>
      <c r="F3" s="35" t="str">
        <f t="shared" si="1"/>
        <v/>
      </c>
      <c r="G3" s="36">
        <f t="shared" si="2"/>
        <v>0</v>
      </c>
    </row>
    <row r="4" spans="1:7" x14ac:dyDescent="0.3">
      <c r="A4" s="19" t="s">
        <v>20</v>
      </c>
      <c r="B4" s="32" t="s">
        <v>56</v>
      </c>
      <c r="C4" s="32"/>
      <c r="D4" s="32"/>
      <c r="E4" s="34">
        <f t="shared" si="0"/>
        <v>0</v>
      </c>
      <c r="F4" s="35" t="str">
        <f t="shared" si="1"/>
        <v/>
      </c>
      <c r="G4" s="36">
        <f t="shared" si="2"/>
        <v>0</v>
      </c>
    </row>
    <row r="5" spans="1:7" x14ac:dyDescent="0.3">
      <c r="A5" s="19" t="s">
        <v>21</v>
      </c>
      <c r="B5" s="32" t="s">
        <v>56</v>
      </c>
      <c r="C5" s="32"/>
      <c r="D5" s="32"/>
      <c r="E5" s="34">
        <f t="shared" si="0"/>
        <v>0</v>
      </c>
      <c r="F5" s="35" t="str">
        <f t="shared" si="1"/>
        <v/>
      </c>
      <c r="G5" s="36">
        <f t="shared" si="2"/>
        <v>0</v>
      </c>
    </row>
    <row r="6" spans="1:7" x14ac:dyDescent="0.3">
      <c r="A6" s="19" t="s">
        <v>22</v>
      </c>
      <c r="B6" s="32" t="s">
        <v>56</v>
      </c>
      <c r="C6" s="32"/>
      <c r="D6" s="32"/>
      <c r="E6" s="34">
        <f t="shared" si="0"/>
        <v>0</v>
      </c>
      <c r="F6" s="35" t="str">
        <f t="shared" si="1"/>
        <v/>
      </c>
      <c r="G6" s="36">
        <f t="shared" si="2"/>
        <v>0</v>
      </c>
    </row>
    <row r="7" spans="1:7" x14ac:dyDescent="0.3">
      <c r="A7" s="19" t="s">
        <v>23</v>
      </c>
      <c r="B7" s="32" t="s">
        <v>56</v>
      </c>
      <c r="C7" s="32"/>
      <c r="D7" s="32"/>
      <c r="E7" s="34">
        <f t="shared" si="0"/>
        <v>0</v>
      </c>
      <c r="F7" s="35" t="str">
        <f t="shared" si="1"/>
        <v/>
      </c>
      <c r="G7" s="36">
        <f t="shared" si="2"/>
        <v>0</v>
      </c>
    </row>
    <row r="8" spans="1:7" x14ac:dyDescent="0.3">
      <c r="A8" s="19" t="s">
        <v>24</v>
      </c>
      <c r="B8" s="32" t="s">
        <v>56</v>
      </c>
      <c r="C8" s="32"/>
      <c r="D8" s="32"/>
      <c r="E8" s="34">
        <f t="shared" si="0"/>
        <v>0</v>
      </c>
      <c r="F8" s="35" t="str">
        <f t="shared" si="1"/>
        <v/>
      </c>
      <c r="G8" s="36">
        <f t="shared" si="2"/>
        <v>0</v>
      </c>
    </row>
    <row r="9" spans="1:7" x14ac:dyDescent="0.3">
      <c r="A9" s="19" t="s">
        <v>25</v>
      </c>
      <c r="B9" s="32" t="s">
        <v>56</v>
      </c>
      <c r="C9" s="32"/>
      <c r="D9" s="32"/>
      <c r="E9" s="34">
        <f t="shared" si="0"/>
        <v>0</v>
      </c>
      <c r="F9" s="35" t="str">
        <f t="shared" si="1"/>
        <v/>
      </c>
      <c r="G9" s="36">
        <f t="shared" si="2"/>
        <v>0</v>
      </c>
    </row>
    <row r="10" spans="1:7" x14ac:dyDescent="0.3">
      <c r="A10" s="19" t="s">
        <v>26</v>
      </c>
      <c r="B10" s="32" t="s">
        <v>56</v>
      </c>
      <c r="C10" s="32"/>
      <c r="D10" s="32"/>
      <c r="E10" s="34">
        <f t="shared" si="0"/>
        <v>0</v>
      </c>
      <c r="F10" s="35" t="str">
        <f t="shared" si="1"/>
        <v/>
      </c>
      <c r="G10" s="36">
        <f t="shared" si="2"/>
        <v>0</v>
      </c>
    </row>
    <row r="11" spans="1:7" x14ac:dyDescent="0.3">
      <c r="A11" s="19" t="s">
        <v>27</v>
      </c>
      <c r="B11" s="32" t="s">
        <v>56</v>
      </c>
      <c r="C11" s="32"/>
      <c r="D11" s="32"/>
      <c r="E11" s="34">
        <f t="shared" si="0"/>
        <v>0</v>
      </c>
      <c r="F11" s="35" t="str">
        <f t="shared" si="1"/>
        <v/>
      </c>
      <c r="G11" s="36">
        <f t="shared" si="2"/>
        <v>0</v>
      </c>
    </row>
    <row r="12" spans="1:7" x14ac:dyDescent="0.3">
      <c r="A12" s="19" t="s">
        <v>28</v>
      </c>
      <c r="B12" s="32" t="s">
        <v>56</v>
      </c>
      <c r="C12" s="32"/>
      <c r="D12" s="32"/>
      <c r="E12" s="34">
        <f t="shared" si="0"/>
        <v>0</v>
      </c>
      <c r="F12" s="35" t="str">
        <f t="shared" si="1"/>
        <v/>
      </c>
      <c r="G12" s="36">
        <f t="shared" si="2"/>
        <v>0</v>
      </c>
    </row>
    <row r="13" spans="1:7" x14ac:dyDescent="0.3">
      <c r="A13" s="19" t="s">
        <v>29</v>
      </c>
      <c r="B13" s="32" t="s">
        <v>56</v>
      </c>
      <c r="C13" s="32"/>
      <c r="D13" s="32"/>
      <c r="E13" s="34">
        <f t="shared" si="0"/>
        <v>0</v>
      </c>
      <c r="F13" s="35" t="str">
        <f t="shared" si="1"/>
        <v/>
      </c>
      <c r="G13" s="36">
        <f t="shared" si="2"/>
        <v>0</v>
      </c>
    </row>
    <row r="14" spans="1:7" x14ac:dyDescent="0.3">
      <c r="A14" s="19" t="s">
        <v>30</v>
      </c>
      <c r="B14" s="32" t="s">
        <v>56</v>
      </c>
      <c r="C14" s="32"/>
      <c r="D14" s="32"/>
      <c r="E14" s="34">
        <f t="shared" si="0"/>
        <v>0</v>
      </c>
      <c r="F14" s="35" t="str">
        <f t="shared" si="1"/>
        <v/>
      </c>
      <c r="G14" s="36">
        <f t="shared" si="2"/>
        <v>0</v>
      </c>
    </row>
    <row r="15" spans="1:7" x14ac:dyDescent="0.3">
      <c r="A15" s="19" t="s">
        <v>31</v>
      </c>
      <c r="B15" s="32" t="s">
        <v>56</v>
      </c>
      <c r="C15" s="32"/>
      <c r="D15" s="32"/>
      <c r="E15" s="34">
        <f t="shared" si="0"/>
        <v>0</v>
      </c>
      <c r="F15" s="35" t="str">
        <f t="shared" si="1"/>
        <v/>
      </c>
      <c r="G15" s="36">
        <f t="shared" si="2"/>
        <v>0</v>
      </c>
    </row>
    <row r="16" spans="1:7" x14ac:dyDescent="0.3">
      <c r="A16" s="19" t="s">
        <v>32</v>
      </c>
      <c r="B16" s="32" t="s">
        <v>56</v>
      </c>
      <c r="C16" s="32"/>
      <c r="D16" s="32"/>
      <c r="E16" s="34">
        <f t="shared" si="0"/>
        <v>0</v>
      </c>
      <c r="F16" s="35" t="str">
        <f t="shared" si="1"/>
        <v/>
      </c>
      <c r="G16" s="36">
        <f t="shared" si="2"/>
        <v>0</v>
      </c>
    </row>
    <row r="17" spans="1:7" x14ac:dyDescent="0.3">
      <c r="A17" s="19" t="s">
        <v>33</v>
      </c>
      <c r="B17" s="32" t="s">
        <v>56</v>
      </c>
      <c r="C17" s="32"/>
      <c r="D17" s="32"/>
      <c r="E17" s="34">
        <f t="shared" si="0"/>
        <v>0</v>
      </c>
      <c r="F17" s="35" t="str">
        <f t="shared" si="1"/>
        <v/>
      </c>
      <c r="G17" s="36">
        <f t="shared" si="2"/>
        <v>0</v>
      </c>
    </row>
    <row r="18" spans="1:7" x14ac:dyDescent="0.3">
      <c r="A18" s="19" t="s">
        <v>34</v>
      </c>
      <c r="B18" s="32" t="s">
        <v>56</v>
      </c>
      <c r="C18" s="32"/>
      <c r="D18" s="32"/>
      <c r="E18" s="34">
        <f t="shared" si="0"/>
        <v>0</v>
      </c>
      <c r="F18" s="35" t="str">
        <f t="shared" si="1"/>
        <v/>
      </c>
      <c r="G18" s="36">
        <f t="shared" si="2"/>
        <v>0</v>
      </c>
    </row>
    <row r="19" spans="1:7" x14ac:dyDescent="0.3">
      <c r="A19" s="19" t="s">
        <v>35</v>
      </c>
      <c r="B19" s="32" t="s">
        <v>56</v>
      </c>
      <c r="C19" s="32"/>
      <c r="D19" s="32"/>
      <c r="E19" s="34">
        <f t="shared" si="0"/>
        <v>0</v>
      </c>
      <c r="F19" s="35" t="str">
        <f t="shared" si="1"/>
        <v/>
      </c>
      <c r="G19" s="36">
        <f t="shared" si="2"/>
        <v>0</v>
      </c>
    </row>
    <row r="20" spans="1:7" x14ac:dyDescent="0.3">
      <c r="A20" s="19" t="s">
        <v>36</v>
      </c>
      <c r="B20" s="32" t="s">
        <v>56</v>
      </c>
      <c r="C20" s="32"/>
      <c r="D20" s="32"/>
      <c r="E20" s="34">
        <f t="shared" si="0"/>
        <v>0</v>
      </c>
      <c r="F20" s="35" t="str">
        <f t="shared" si="1"/>
        <v/>
      </c>
      <c r="G20" s="36">
        <f t="shared" si="2"/>
        <v>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4">
        <f t="shared" si="0"/>
        <v>0</v>
      </c>
      <c r="F25" s="35" t="str">
        <f t="shared" si="1"/>
        <v/>
      </c>
      <c r="G25" s="36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34">
        <f t="shared" si="0"/>
        <v>0</v>
      </c>
      <c r="F26" s="35" t="str">
        <f t="shared" si="1"/>
        <v/>
      </c>
      <c r="G26" s="36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7">
        <f t="shared" si="0"/>
        <v>0</v>
      </c>
      <c r="F27" s="35" t="str">
        <f t="shared" si="1"/>
        <v/>
      </c>
      <c r="G27" s="44">
        <f t="shared" si="2"/>
        <v>0</v>
      </c>
    </row>
    <row r="29" spans="1:7" x14ac:dyDescent="0.3">
      <c r="A29" s="39" t="s">
        <v>62</v>
      </c>
      <c r="B29" s="39">
        <f>SUM(B2:B27)</f>
        <v>0</v>
      </c>
      <c r="C29" s="39">
        <f>SUM(C2:C27)</f>
        <v>0</v>
      </c>
      <c r="D29" s="39">
        <f>SUM(D2:D27)</f>
        <v>0</v>
      </c>
      <c r="E29" s="39">
        <f>SUM(E2:E27)</f>
        <v>0</v>
      </c>
      <c r="F29" s="39"/>
      <c r="G29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2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 t="s">
        <v>63</v>
      </c>
      <c r="B1" s="13" t="s">
        <v>64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 t="s">
        <v>56</v>
      </c>
      <c r="C2" s="32"/>
      <c r="D2" s="32"/>
      <c r="E2" s="34">
        <f t="shared" ref="E2:E30" si="0">SUM(C2:D2)</f>
        <v>0</v>
      </c>
      <c r="F2" s="35" t="str">
        <f t="shared" ref="F2:F30" si="1">IF(B2="abs","",RANK(E2,$E$2:$E$30,0))</f>
        <v/>
      </c>
      <c r="G2" s="36">
        <f t="shared" ref="G2:G30" si="2">IF(AND(B2&gt;0,B2&lt;&gt;"abs"),510-(F2*10),IF(B2=0,510-(((LARGE($F$2:$F$30,1)-1)*(10))+70),0))</f>
        <v>0</v>
      </c>
    </row>
    <row r="3" spans="1:7" x14ac:dyDescent="0.3">
      <c r="A3" s="19" t="s">
        <v>19</v>
      </c>
      <c r="B3" s="32" t="s">
        <v>56</v>
      </c>
      <c r="C3" s="32"/>
      <c r="D3" s="32"/>
      <c r="E3" s="34">
        <f t="shared" si="0"/>
        <v>0</v>
      </c>
      <c r="F3" s="35" t="str">
        <f t="shared" si="1"/>
        <v/>
      </c>
      <c r="G3" s="36">
        <f t="shared" si="2"/>
        <v>0</v>
      </c>
    </row>
    <row r="4" spans="1:7" x14ac:dyDescent="0.3">
      <c r="A4" s="19" t="s">
        <v>20</v>
      </c>
      <c r="B4" s="32" t="s">
        <v>56</v>
      </c>
      <c r="C4" s="32"/>
      <c r="D4" s="32"/>
      <c r="E4" s="34">
        <f t="shared" si="0"/>
        <v>0</v>
      </c>
      <c r="F4" s="35" t="str">
        <f t="shared" si="1"/>
        <v/>
      </c>
      <c r="G4" s="36">
        <f t="shared" si="2"/>
        <v>0</v>
      </c>
    </row>
    <row r="5" spans="1:7" x14ac:dyDescent="0.3">
      <c r="A5" s="19" t="s">
        <v>21</v>
      </c>
      <c r="B5" s="32" t="s">
        <v>56</v>
      </c>
      <c r="C5" s="32"/>
      <c r="D5" s="32"/>
      <c r="E5" s="34">
        <f t="shared" si="0"/>
        <v>0</v>
      </c>
      <c r="F5" s="35" t="str">
        <f t="shared" si="1"/>
        <v/>
      </c>
      <c r="G5" s="36">
        <f t="shared" si="2"/>
        <v>0</v>
      </c>
    </row>
    <row r="6" spans="1:7" x14ac:dyDescent="0.3">
      <c r="A6" s="19" t="s">
        <v>22</v>
      </c>
      <c r="B6" s="32" t="s">
        <v>56</v>
      </c>
      <c r="C6" s="32"/>
      <c r="D6" s="32"/>
      <c r="E6" s="34">
        <f t="shared" si="0"/>
        <v>0</v>
      </c>
      <c r="F6" s="35" t="str">
        <f t="shared" si="1"/>
        <v/>
      </c>
      <c r="G6" s="36">
        <f t="shared" si="2"/>
        <v>0</v>
      </c>
    </row>
    <row r="7" spans="1:7" x14ac:dyDescent="0.3">
      <c r="A7" s="19" t="s">
        <v>23</v>
      </c>
      <c r="B7" s="32" t="s">
        <v>56</v>
      </c>
      <c r="C7" s="32"/>
      <c r="D7" s="32"/>
      <c r="E7" s="34">
        <f t="shared" si="0"/>
        <v>0</v>
      </c>
      <c r="F7" s="35" t="str">
        <f t="shared" si="1"/>
        <v/>
      </c>
      <c r="G7" s="36">
        <f t="shared" si="2"/>
        <v>0</v>
      </c>
    </row>
    <row r="8" spans="1:7" x14ac:dyDescent="0.3">
      <c r="A8" s="19" t="s">
        <v>24</v>
      </c>
      <c r="B8" s="32" t="s">
        <v>56</v>
      </c>
      <c r="C8" s="32"/>
      <c r="D8" s="32"/>
      <c r="E8" s="34">
        <f t="shared" si="0"/>
        <v>0</v>
      </c>
      <c r="F8" s="35" t="str">
        <f t="shared" si="1"/>
        <v/>
      </c>
      <c r="G8" s="36">
        <f t="shared" si="2"/>
        <v>0</v>
      </c>
    </row>
    <row r="9" spans="1:7" x14ac:dyDescent="0.3">
      <c r="A9" s="19" t="s">
        <v>25</v>
      </c>
      <c r="B9" s="32" t="s">
        <v>56</v>
      </c>
      <c r="C9" s="32"/>
      <c r="D9" s="32"/>
      <c r="E9" s="34">
        <f t="shared" si="0"/>
        <v>0</v>
      </c>
      <c r="F9" s="35" t="str">
        <f t="shared" si="1"/>
        <v/>
      </c>
      <c r="G9" s="36">
        <f t="shared" si="2"/>
        <v>0</v>
      </c>
    </row>
    <row r="10" spans="1:7" x14ac:dyDescent="0.3">
      <c r="A10" s="19" t="s">
        <v>26</v>
      </c>
      <c r="B10" s="32" t="s">
        <v>56</v>
      </c>
      <c r="C10" s="32"/>
      <c r="D10" s="32"/>
      <c r="E10" s="34">
        <f t="shared" si="0"/>
        <v>0</v>
      </c>
      <c r="F10" s="35" t="str">
        <f t="shared" si="1"/>
        <v/>
      </c>
      <c r="G10" s="36">
        <f t="shared" si="2"/>
        <v>0</v>
      </c>
    </row>
    <row r="11" spans="1:7" x14ac:dyDescent="0.3">
      <c r="A11" s="19" t="s">
        <v>27</v>
      </c>
      <c r="B11" s="32" t="s">
        <v>56</v>
      </c>
      <c r="C11" s="32"/>
      <c r="D11" s="32"/>
      <c r="E11" s="34">
        <f t="shared" si="0"/>
        <v>0</v>
      </c>
      <c r="F11" s="35" t="str">
        <f t="shared" si="1"/>
        <v/>
      </c>
      <c r="G11" s="36">
        <f t="shared" si="2"/>
        <v>0</v>
      </c>
    </row>
    <row r="12" spans="1:7" x14ac:dyDescent="0.3">
      <c r="A12" s="19" t="s">
        <v>28</v>
      </c>
      <c r="B12" s="32" t="s">
        <v>56</v>
      </c>
      <c r="C12" s="32"/>
      <c r="D12" s="32"/>
      <c r="E12" s="34">
        <f t="shared" si="0"/>
        <v>0</v>
      </c>
      <c r="F12" s="35" t="str">
        <f t="shared" si="1"/>
        <v/>
      </c>
      <c r="G12" s="36">
        <f t="shared" si="2"/>
        <v>0</v>
      </c>
    </row>
    <row r="13" spans="1:7" x14ac:dyDescent="0.3">
      <c r="A13" s="19" t="s">
        <v>29</v>
      </c>
      <c r="B13" s="32" t="s">
        <v>56</v>
      </c>
      <c r="C13" s="32"/>
      <c r="D13" s="32"/>
      <c r="E13" s="34">
        <f t="shared" si="0"/>
        <v>0</v>
      </c>
      <c r="F13" s="35" t="str">
        <f t="shared" si="1"/>
        <v/>
      </c>
      <c r="G13" s="36">
        <f t="shared" si="2"/>
        <v>0</v>
      </c>
    </row>
    <row r="14" spans="1:7" x14ac:dyDescent="0.3">
      <c r="A14" s="19" t="s">
        <v>30</v>
      </c>
      <c r="B14" s="32" t="s">
        <v>56</v>
      </c>
      <c r="C14" s="32"/>
      <c r="D14" s="32"/>
      <c r="E14" s="34">
        <f t="shared" si="0"/>
        <v>0</v>
      </c>
      <c r="F14" s="35" t="str">
        <f t="shared" si="1"/>
        <v/>
      </c>
      <c r="G14" s="36">
        <f t="shared" si="2"/>
        <v>0</v>
      </c>
    </row>
    <row r="15" spans="1:7" x14ac:dyDescent="0.3">
      <c r="A15" s="19" t="s">
        <v>31</v>
      </c>
      <c r="B15" s="32" t="s">
        <v>56</v>
      </c>
      <c r="C15" s="32"/>
      <c r="D15" s="32"/>
      <c r="E15" s="34">
        <f t="shared" si="0"/>
        <v>0</v>
      </c>
      <c r="F15" s="35" t="str">
        <f t="shared" si="1"/>
        <v/>
      </c>
      <c r="G15" s="36">
        <f t="shared" si="2"/>
        <v>0</v>
      </c>
    </row>
    <row r="16" spans="1:7" x14ac:dyDescent="0.3">
      <c r="A16" s="19" t="s">
        <v>32</v>
      </c>
      <c r="B16" s="32" t="s">
        <v>56</v>
      </c>
      <c r="C16" s="32"/>
      <c r="D16" s="32"/>
      <c r="E16" s="34">
        <f t="shared" si="0"/>
        <v>0</v>
      </c>
      <c r="F16" s="35" t="str">
        <f t="shared" si="1"/>
        <v/>
      </c>
      <c r="G16" s="36">
        <f t="shared" si="2"/>
        <v>0</v>
      </c>
    </row>
    <row r="17" spans="1:7" x14ac:dyDescent="0.3">
      <c r="A17" s="19" t="s">
        <v>33</v>
      </c>
      <c r="B17" s="32" t="s">
        <v>56</v>
      </c>
      <c r="C17" s="32"/>
      <c r="D17" s="32"/>
      <c r="E17" s="34">
        <f t="shared" si="0"/>
        <v>0</v>
      </c>
      <c r="F17" s="35" t="str">
        <f t="shared" si="1"/>
        <v/>
      </c>
      <c r="G17" s="36">
        <f t="shared" si="2"/>
        <v>0</v>
      </c>
    </row>
    <row r="18" spans="1:7" x14ac:dyDescent="0.3">
      <c r="A18" s="19" t="s">
        <v>34</v>
      </c>
      <c r="B18" s="32" t="s">
        <v>56</v>
      </c>
      <c r="C18" s="32"/>
      <c r="D18" s="32"/>
      <c r="E18" s="34">
        <f t="shared" si="0"/>
        <v>0</v>
      </c>
      <c r="F18" s="35" t="str">
        <f t="shared" si="1"/>
        <v/>
      </c>
      <c r="G18" s="36">
        <f t="shared" si="2"/>
        <v>0</v>
      </c>
    </row>
    <row r="19" spans="1:7" x14ac:dyDescent="0.3">
      <c r="A19" s="19" t="s">
        <v>35</v>
      </c>
      <c r="B19" s="32" t="s">
        <v>56</v>
      </c>
      <c r="C19" s="32"/>
      <c r="D19" s="32"/>
      <c r="E19" s="34">
        <f t="shared" si="0"/>
        <v>0</v>
      </c>
      <c r="F19" s="35" t="str">
        <f t="shared" si="1"/>
        <v/>
      </c>
      <c r="G19" s="36">
        <f t="shared" si="2"/>
        <v>0</v>
      </c>
    </row>
    <row r="20" spans="1:7" x14ac:dyDescent="0.3">
      <c r="A20" s="19" t="s">
        <v>36</v>
      </c>
      <c r="B20" s="32" t="s">
        <v>56</v>
      </c>
      <c r="C20" s="32"/>
      <c r="D20" s="32"/>
      <c r="E20" s="34">
        <f t="shared" si="0"/>
        <v>0</v>
      </c>
      <c r="F20" s="35" t="str">
        <f t="shared" si="1"/>
        <v/>
      </c>
      <c r="G20" s="36">
        <f t="shared" si="2"/>
        <v>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4">
        <f t="shared" si="0"/>
        <v>0</v>
      </c>
      <c r="F25" s="35" t="str">
        <f t="shared" si="1"/>
        <v/>
      </c>
      <c r="G25" s="36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34">
        <f t="shared" si="0"/>
        <v>0</v>
      </c>
      <c r="F26" s="35" t="str">
        <f t="shared" si="1"/>
        <v/>
      </c>
      <c r="G26" s="36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7">
        <f t="shared" si="0"/>
        <v>0</v>
      </c>
      <c r="F27" s="35" t="str">
        <f t="shared" si="1"/>
        <v/>
      </c>
      <c r="G27" s="44">
        <f t="shared" si="2"/>
        <v>0</v>
      </c>
    </row>
    <row r="28" spans="1:7" x14ac:dyDescent="0.3">
      <c r="A28" s="19" t="s">
        <v>65</v>
      </c>
      <c r="B28" s="32" t="s">
        <v>56</v>
      </c>
      <c r="C28" s="32"/>
      <c r="D28" s="32"/>
      <c r="E28" s="38">
        <f t="shared" si="0"/>
        <v>0</v>
      </c>
      <c r="F28" s="35" t="str">
        <f t="shared" si="1"/>
        <v/>
      </c>
      <c r="G28" s="43">
        <f t="shared" si="2"/>
        <v>0</v>
      </c>
    </row>
    <row r="29" spans="1:7" x14ac:dyDescent="0.3">
      <c r="A29" s="19" t="s">
        <v>66</v>
      </c>
      <c r="B29" s="32" t="s">
        <v>56</v>
      </c>
      <c r="C29" s="32"/>
      <c r="D29" s="32"/>
      <c r="E29" s="38">
        <f t="shared" si="0"/>
        <v>0</v>
      </c>
      <c r="F29" s="35" t="str">
        <f t="shared" si="1"/>
        <v/>
      </c>
      <c r="G29" s="43">
        <f t="shared" si="2"/>
        <v>0</v>
      </c>
    </row>
    <row r="30" spans="1:7" x14ac:dyDescent="0.3">
      <c r="A30" s="19" t="s">
        <v>67</v>
      </c>
      <c r="B30" s="32" t="s">
        <v>56</v>
      </c>
      <c r="C30" s="32"/>
      <c r="D30" s="32"/>
      <c r="E30" s="38">
        <f t="shared" si="0"/>
        <v>0</v>
      </c>
      <c r="F30" s="35" t="str">
        <f t="shared" si="1"/>
        <v/>
      </c>
      <c r="G30" s="43">
        <f t="shared" si="2"/>
        <v>0</v>
      </c>
    </row>
    <row r="32" spans="1:7" x14ac:dyDescent="0.3">
      <c r="A32" s="39" t="s">
        <v>62</v>
      </c>
      <c r="B32" s="39">
        <f>SUM(B2:B30)</f>
        <v>0</v>
      </c>
      <c r="C32" s="39">
        <f>SUM(C2:C30)</f>
        <v>0</v>
      </c>
      <c r="D32" s="39">
        <f>SUM(D2:D30)</f>
        <v>0</v>
      </c>
      <c r="E32" s="39">
        <f>SUM(E2:E30)</f>
        <v>0</v>
      </c>
      <c r="F32" s="39"/>
      <c r="G32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baseColWidth="10" defaultColWidth="9.77734375" defaultRowHeight="14.4" x14ac:dyDescent="0.3"/>
  <cols>
    <col min="1" max="1" width="13.109375" customWidth="1"/>
  </cols>
  <sheetData>
    <row r="1" spans="1:11" x14ac:dyDescent="0.3">
      <c r="A1" s="19" t="s">
        <v>68</v>
      </c>
      <c r="B1" s="19">
        <v>1</v>
      </c>
      <c r="C1" s="19">
        <v>2</v>
      </c>
      <c r="D1" s="19">
        <v>3</v>
      </c>
      <c r="E1" s="19">
        <v>4</v>
      </c>
      <c r="F1" s="19">
        <v>5</v>
      </c>
      <c r="G1" s="19">
        <v>6</v>
      </c>
      <c r="H1" s="19">
        <v>7</v>
      </c>
      <c r="I1" s="19">
        <v>8</v>
      </c>
      <c r="J1" s="19" t="s">
        <v>69</v>
      </c>
      <c r="K1" s="19"/>
    </row>
    <row r="2" spans="1:11" x14ac:dyDescent="0.3">
      <c r="A2" s="19" t="s">
        <v>23</v>
      </c>
      <c r="B2" s="19">
        <v>470</v>
      </c>
      <c r="C2" s="19">
        <v>450</v>
      </c>
      <c r="D2" s="19">
        <v>500</v>
      </c>
      <c r="E2" s="19">
        <v>420</v>
      </c>
      <c r="F2" s="19">
        <v>470</v>
      </c>
      <c r="G2" s="19">
        <v>490</v>
      </c>
      <c r="H2" s="19">
        <v>450</v>
      </c>
      <c r="I2" s="19">
        <v>480</v>
      </c>
      <c r="J2" s="19">
        <v>3730</v>
      </c>
      <c r="K2" s="19">
        <f t="array" ref="K2">SUM(LARGE(B2:I2,{1;2;3;4;5}))</f>
        <v>2410</v>
      </c>
    </row>
    <row r="3" spans="1:11" x14ac:dyDescent="0.3">
      <c r="A3" s="19" t="s">
        <v>36</v>
      </c>
      <c r="B3" s="19">
        <v>390</v>
      </c>
      <c r="C3" s="19">
        <v>500</v>
      </c>
      <c r="D3" s="19">
        <v>450</v>
      </c>
      <c r="E3" s="19">
        <v>420</v>
      </c>
      <c r="F3" s="19">
        <v>490</v>
      </c>
      <c r="G3" s="19">
        <v>450</v>
      </c>
      <c r="H3" s="19">
        <v>460</v>
      </c>
      <c r="I3" s="19">
        <v>490</v>
      </c>
      <c r="J3" s="19">
        <v>3650</v>
      </c>
      <c r="K3" s="19">
        <f t="array" ref="K3">SUM(LARGE(B3:I3,{1;2;3;4;5}))</f>
        <v>2390</v>
      </c>
    </row>
    <row r="4" spans="1:11" x14ac:dyDescent="0.3">
      <c r="A4" s="19" t="s">
        <v>27</v>
      </c>
      <c r="B4" s="19">
        <v>460</v>
      </c>
      <c r="C4" s="19">
        <v>480</v>
      </c>
      <c r="D4" s="19">
        <v>490</v>
      </c>
      <c r="E4" s="19">
        <v>420</v>
      </c>
      <c r="F4" s="19">
        <v>400</v>
      </c>
      <c r="G4" s="19">
        <v>490</v>
      </c>
      <c r="H4" s="19">
        <v>430</v>
      </c>
      <c r="I4" s="19">
        <v>470</v>
      </c>
      <c r="J4" s="19">
        <v>3640</v>
      </c>
      <c r="K4" s="19">
        <f t="array" ref="K4">SUM(LARGE(B4:I4,{1;2;3;4;5}))</f>
        <v>2390</v>
      </c>
    </row>
    <row r="5" spans="1:11" x14ac:dyDescent="0.3">
      <c r="A5" s="19" t="s">
        <v>20</v>
      </c>
      <c r="B5" s="19">
        <v>480</v>
      </c>
      <c r="C5" s="19">
        <v>450</v>
      </c>
      <c r="D5" s="19">
        <v>380</v>
      </c>
      <c r="E5" s="19">
        <v>420</v>
      </c>
      <c r="F5" s="19">
        <v>440</v>
      </c>
      <c r="G5" s="19">
        <v>470</v>
      </c>
      <c r="H5" s="19">
        <v>480</v>
      </c>
      <c r="I5" s="19">
        <v>420</v>
      </c>
      <c r="J5" s="19">
        <v>3600</v>
      </c>
      <c r="K5" s="19">
        <f t="array" ref="K5">SUM(LARGE(B5:I5,{1;2;3;4;5}))</f>
        <v>2320</v>
      </c>
    </row>
    <row r="6" spans="1:11" x14ac:dyDescent="0.3">
      <c r="A6" s="19" t="s">
        <v>34</v>
      </c>
      <c r="B6" s="19">
        <v>420</v>
      </c>
      <c r="C6" s="19">
        <v>500</v>
      </c>
      <c r="D6" s="19">
        <v>440</v>
      </c>
      <c r="E6" s="19">
        <v>420</v>
      </c>
      <c r="F6" s="19">
        <v>410</v>
      </c>
      <c r="G6" s="19">
        <v>500</v>
      </c>
      <c r="H6" s="19">
        <v>390</v>
      </c>
      <c r="I6" s="19">
        <v>470</v>
      </c>
      <c r="J6" s="19">
        <v>3550</v>
      </c>
      <c r="K6" s="19">
        <f t="array" ref="K6">SUM(LARGE(B6:I6,{1;2;3;4;5}))</f>
        <v>2330</v>
      </c>
    </row>
    <row r="7" spans="1:11" x14ac:dyDescent="0.3">
      <c r="A7" s="19" t="s">
        <v>19</v>
      </c>
      <c r="B7" s="19">
        <v>410</v>
      </c>
      <c r="C7" s="19">
        <v>470</v>
      </c>
      <c r="D7" s="19">
        <v>480</v>
      </c>
      <c r="E7" s="19">
        <v>420</v>
      </c>
      <c r="F7" s="19">
        <v>400</v>
      </c>
      <c r="G7" s="19">
        <v>480</v>
      </c>
      <c r="H7" s="19">
        <v>420</v>
      </c>
      <c r="I7" s="19">
        <v>420</v>
      </c>
      <c r="J7" s="19">
        <v>3500</v>
      </c>
      <c r="K7" s="19">
        <f t="array" ref="K7">SUM(LARGE(B7:I7,{1;2;3;4;5}))</f>
        <v>2270</v>
      </c>
    </row>
    <row r="8" spans="1:11" x14ac:dyDescent="0.3">
      <c r="A8" s="19" t="s">
        <v>22</v>
      </c>
      <c r="B8" s="19">
        <v>440</v>
      </c>
      <c r="C8" s="19">
        <v>430</v>
      </c>
      <c r="D8" s="19">
        <v>400</v>
      </c>
      <c r="E8" s="19">
        <v>420</v>
      </c>
      <c r="F8" s="19">
        <v>420</v>
      </c>
      <c r="G8" s="19">
        <v>430</v>
      </c>
      <c r="H8" s="19">
        <v>450</v>
      </c>
      <c r="I8" s="19">
        <v>500</v>
      </c>
      <c r="J8" s="19">
        <v>3490</v>
      </c>
      <c r="K8" s="19">
        <f t="array" ref="K8">SUM(LARGE(B8:I8,{1;2;3;4;5}))</f>
        <v>2250</v>
      </c>
    </row>
    <row r="9" spans="1:11" x14ac:dyDescent="0.3">
      <c r="A9" s="19" t="s">
        <v>33</v>
      </c>
      <c r="B9" s="19">
        <v>430</v>
      </c>
      <c r="C9" s="19">
        <v>440</v>
      </c>
      <c r="D9" s="19">
        <v>420</v>
      </c>
      <c r="E9" s="19">
        <v>420</v>
      </c>
      <c r="F9" s="19">
        <v>450</v>
      </c>
      <c r="G9" s="19">
        <v>410</v>
      </c>
      <c r="H9" s="19">
        <v>410</v>
      </c>
      <c r="I9" s="19">
        <v>440</v>
      </c>
      <c r="J9" s="19">
        <v>3420</v>
      </c>
      <c r="K9" s="19">
        <f t="array" ref="K9">SUM(LARGE(B9:I9,{1;2;3;4;5}))</f>
        <v>2180</v>
      </c>
    </row>
    <row r="10" spans="1:11" x14ac:dyDescent="0.3">
      <c r="A10" s="19" t="s">
        <v>18</v>
      </c>
      <c r="B10" s="19">
        <v>380</v>
      </c>
      <c r="C10" s="19">
        <v>380</v>
      </c>
      <c r="D10" s="19">
        <v>390</v>
      </c>
      <c r="E10" s="19">
        <v>420</v>
      </c>
      <c r="F10" s="19">
        <v>480</v>
      </c>
      <c r="G10" s="19">
        <v>440</v>
      </c>
      <c r="H10" s="19">
        <v>440</v>
      </c>
      <c r="I10" s="19">
        <v>430</v>
      </c>
      <c r="J10" s="19">
        <v>3360</v>
      </c>
      <c r="K10" s="19">
        <f t="array" ref="K10">SUM(LARGE(B10:I10,{1;2;3;4;5}))</f>
        <v>2210</v>
      </c>
    </row>
    <row r="11" spans="1:11" x14ac:dyDescent="0.3">
      <c r="A11" s="19" t="s">
        <v>32</v>
      </c>
      <c r="B11" s="19">
        <v>410</v>
      </c>
      <c r="C11" s="19">
        <v>490</v>
      </c>
      <c r="D11" s="19">
        <v>430</v>
      </c>
      <c r="E11" s="19">
        <v>420</v>
      </c>
      <c r="F11" s="19">
        <v>310</v>
      </c>
      <c r="G11" s="19">
        <v>420</v>
      </c>
      <c r="H11" s="19">
        <v>410</v>
      </c>
      <c r="I11" s="19">
        <v>400</v>
      </c>
      <c r="J11" s="19">
        <v>3290</v>
      </c>
      <c r="K11" s="19">
        <f t="array" ref="K11">SUM(LARGE(B11:I11,{1;2;3;4;5}))</f>
        <v>2170</v>
      </c>
    </row>
    <row r="12" spans="1:11" x14ac:dyDescent="0.3">
      <c r="A12" s="19" t="s">
        <v>31</v>
      </c>
      <c r="B12" s="19">
        <v>490</v>
      </c>
      <c r="C12" s="19">
        <v>380</v>
      </c>
      <c r="D12" s="19">
        <v>460</v>
      </c>
      <c r="E12" s="19">
        <v>420</v>
      </c>
      <c r="F12" s="19">
        <v>380</v>
      </c>
      <c r="G12" s="19">
        <v>0</v>
      </c>
      <c r="H12" s="19">
        <v>400</v>
      </c>
      <c r="I12" s="19">
        <v>450</v>
      </c>
      <c r="J12" s="19">
        <v>2980</v>
      </c>
      <c r="K12" s="19">
        <f t="array" ref="K12">SUM(LARGE(B12:I12,{1;2;3;4;5}))</f>
        <v>2220</v>
      </c>
    </row>
    <row r="13" spans="1:11" x14ac:dyDescent="0.3">
      <c r="A13" s="19" t="s">
        <v>29</v>
      </c>
      <c r="B13" s="19">
        <v>0</v>
      </c>
      <c r="C13" s="19">
        <v>380</v>
      </c>
      <c r="D13" s="19">
        <v>390</v>
      </c>
      <c r="E13" s="19">
        <v>0</v>
      </c>
      <c r="F13" s="19">
        <v>430</v>
      </c>
      <c r="G13" s="19">
        <v>460</v>
      </c>
      <c r="H13" s="19">
        <v>400</v>
      </c>
      <c r="I13" s="19">
        <v>410</v>
      </c>
      <c r="J13" s="19">
        <v>2870</v>
      </c>
      <c r="K13" s="19">
        <f t="array" ref="K13">SUM(LARGE(B13:I13,{1;2;3;4;5}))</f>
        <v>2090</v>
      </c>
    </row>
    <row r="14" spans="1:11" x14ac:dyDescent="0.3">
      <c r="A14" s="19" t="s">
        <v>70</v>
      </c>
      <c r="B14" s="19">
        <v>450</v>
      </c>
      <c r="C14" s="19">
        <v>380</v>
      </c>
      <c r="D14" s="19">
        <v>470</v>
      </c>
      <c r="E14" s="19">
        <v>490</v>
      </c>
      <c r="F14" s="19">
        <v>460</v>
      </c>
      <c r="G14" s="19">
        <v>0</v>
      </c>
      <c r="H14" s="19">
        <v>0</v>
      </c>
      <c r="I14" s="19"/>
      <c r="J14" s="19">
        <v>2250</v>
      </c>
      <c r="K14" s="19">
        <f t="array" ref="K14">SUM(LARGE(B14:I14,{1;2;3;4;5}))</f>
        <v>2250</v>
      </c>
    </row>
    <row r="15" spans="1:11" x14ac:dyDescent="0.3">
      <c r="A15" s="19" t="s">
        <v>26</v>
      </c>
      <c r="B15" s="19">
        <v>480</v>
      </c>
      <c r="C15" s="19">
        <v>380</v>
      </c>
      <c r="D15" s="19">
        <v>410</v>
      </c>
      <c r="E15" s="19">
        <v>500</v>
      </c>
      <c r="F15" s="19">
        <v>500</v>
      </c>
      <c r="G15" s="19">
        <v>0</v>
      </c>
      <c r="H15" s="19">
        <v>0</v>
      </c>
      <c r="I15" s="19">
        <v>460</v>
      </c>
      <c r="J15" s="19">
        <v>1790</v>
      </c>
      <c r="K15" s="19">
        <f t="array" ref="K15">SUM(LARGE(B15:I15,{1;2;3;4;5}))</f>
        <v>2350</v>
      </c>
    </row>
    <row r="16" spans="1:11" x14ac:dyDescent="0.3">
      <c r="A16" s="19" t="s">
        <v>71</v>
      </c>
      <c r="B16" s="19">
        <v>500</v>
      </c>
      <c r="C16" s="19">
        <v>380</v>
      </c>
      <c r="D16" s="19">
        <v>460</v>
      </c>
      <c r="E16" s="19">
        <v>0</v>
      </c>
      <c r="F16" s="19">
        <v>0</v>
      </c>
      <c r="G16" s="19">
        <v>0</v>
      </c>
      <c r="H16" s="19">
        <v>0</v>
      </c>
      <c r="I16" s="19"/>
      <c r="J16" s="19">
        <v>1340</v>
      </c>
      <c r="K16" s="19">
        <f t="array" ref="K16">SUM(LARGE(B16:I16,{1;2;3;4;5}))</f>
        <v>1340</v>
      </c>
    </row>
    <row r="17" spans="1:11" x14ac:dyDescent="0.3">
      <c r="A17" s="19" t="s">
        <v>72</v>
      </c>
      <c r="B17" s="19">
        <v>400</v>
      </c>
      <c r="C17" s="19">
        <v>460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/>
      <c r="J17" s="19">
        <v>860</v>
      </c>
      <c r="K17" s="19">
        <f t="array" ref="K17">SUM(LARGE(B17:I17,{1;2;3;4;5}))</f>
        <v>860</v>
      </c>
    </row>
    <row r="18" spans="1:11" x14ac:dyDescent="0.3">
      <c r="A18" s="19" t="s">
        <v>21</v>
      </c>
      <c r="B18" s="19">
        <v>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380</v>
      </c>
      <c r="I18" s="19"/>
      <c r="J18" s="19">
        <v>380</v>
      </c>
      <c r="K18" s="19">
        <f t="array" ref="K18">SUM(LARGE(B18:I18,{1;2;3;4;5}))</f>
        <v>380</v>
      </c>
    </row>
    <row r="19" spans="1:11" x14ac:dyDescent="0.3">
      <c r="A19" s="19" t="s">
        <v>73</v>
      </c>
      <c r="B19" s="19">
        <v>0</v>
      </c>
      <c r="C19" s="19">
        <v>0</v>
      </c>
      <c r="D19" s="19">
        <v>0</v>
      </c>
      <c r="E19" s="19">
        <v>370</v>
      </c>
      <c r="F19" s="19">
        <v>0</v>
      </c>
      <c r="G19" s="19">
        <v>0</v>
      </c>
      <c r="H19" s="19">
        <v>0</v>
      </c>
      <c r="I19" s="19"/>
      <c r="J19" s="19">
        <v>370</v>
      </c>
      <c r="K19" s="19">
        <f t="array" ref="K19">SUM(LARGE(B19:I19,{1;2;3;4;5}))</f>
        <v>370</v>
      </c>
    </row>
    <row r="20" spans="1:11" x14ac:dyDescent="0.3">
      <c r="A20" s="19" t="s">
        <v>74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/>
      <c r="J20" s="19">
        <v>0</v>
      </c>
      <c r="K20" s="19">
        <f t="array" ref="K20">SUM(LARGE(B20:I20,{1;2;3;4;5}))</f>
        <v>0</v>
      </c>
    </row>
    <row r="21" spans="1:11" x14ac:dyDescent="0.3">
      <c r="A21" s="19" t="s">
        <v>75</v>
      </c>
      <c r="B21" s="19">
        <v>0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/>
      <c r="J21" s="19">
        <v>0</v>
      </c>
      <c r="K21" s="19">
        <f t="array" ref="K21">SUM(LARGE(B21:I21,{1;2;3;4;5}))</f>
        <v>0</v>
      </c>
    </row>
    <row r="22" spans="1:11" x14ac:dyDescent="0.3">
      <c r="A22" s="19" t="s">
        <v>76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/>
      <c r="J22" s="19">
        <v>0</v>
      </c>
      <c r="K22" s="19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D17" sqref="AD17"/>
    </sheetView>
  </sheetViews>
  <sheetFormatPr baseColWidth="10" defaultColWidth="9.109375" defaultRowHeight="14.4" x14ac:dyDescent="0.3"/>
  <cols>
    <col min="1" max="1" width="13.44140625" style="9" customWidth="1"/>
    <col min="2" max="25" width="6.21875" style="9" customWidth="1"/>
    <col min="26" max="27" width="7.33203125" style="24" customWidth="1"/>
    <col min="28" max="29" width="9.5546875" style="10" customWidth="1"/>
    <col min="30" max="1024" width="9.109375" style="9"/>
  </cols>
  <sheetData>
    <row r="1" spans="1:29" ht="30" customHeight="1" x14ac:dyDescent="0.3">
      <c r="A1" s="12">
        <v>2024</v>
      </c>
      <c r="B1" s="3" t="s">
        <v>0</v>
      </c>
      <c r="C1" s="3"/>
      <c r="D1" s="3" t="s">
        <v>1</v>
      </c>
      <c r="E1" s="3"/>
      <c r="F1" s="3" t="s">
        <v>2</v>
      </c>
      <c r="G1" s="3"/>
      <c r="H1" s="3" t="s">
        <v>3</v>
      </c>
      <c r="I1" s="3"/>
      <c r="J1" s="3" t="s">
        <v>4</v>
      </c>
      <c r="K1" s="3"/>
      <c r="L1" s="3" t="s">
        <v>5</v>
      </c>
      <c r="M1" s="3"/>
      <c r="N1" s="3" t="s">
        <v>6</v>
      </c>
      <c r="O1" s="3"/>
      <c r="P1" s="3" t="s">
        <v>46</v>
      </c>
      <c r="Q1" s="3"/>
      <c r="R1" s="3" t="s">
        <v>8</v>
      </c>
      <c r="S1" s="3"/>
      <c r="T1" s="3" t="s">
        <v>47</v>
      </c>
      <c r="U1" s="3"/>
      <c r="V1" s="3" t="s">
        <v>48</v>
      </c>
      <c r="W1" s="3"/>
      <c r="X1" s="3" t="s">
        <v>49</v>
      </c>
      <c r="Y1" s="3"/>
      <c r="Z1" s="2" t="s">
        <v>50</v>
      </c>
      <c r="AA1" s="2" t="s">
        <v>51</v>
      </c>
      <c r="AB1" s="1" t="s">
        <v>52</v>
      </c>
      <c r="AC1" s="1"/>
    </row>
    <row r="2" spans="1:29" ht="30" customHeight="1" x14ac:dyDescent="0.3">
      <c r="A2" s="13"/>
      <c r="B2" s="13" t="s">
        <v>53</v>
      </c>
      <c r="C2" s="13" t="s">
        <v>54</v>
      </c>
      <c r="D2" s="13" t="s">
        <v>53</v>
      </c>
      <c r="E2" s="13" t="s">
        <v>54</v>
      </c>
      <c r="F2" s="13" t="s">
        <v>53</v>
      </c>
      <c r="G2" s="13" t="s">
        <v>54</v>
      </c>
      <c r="H2" s="13" t="s">
        <v>53</v>
      </c>
      <c r="I2" s="13" t="s">
        <v>54</v>
      </c>
      <c r="J2" s="13" t="s">
        <v>53</v>
      </c>
      <c r="K2" s="13" t="s">
        <v>54</v>
      </c>
      <c r="L2" s="13" t="s">
        <v>53</v>
      </c>
      <c r="M2" s="13" t="s">
        <v>54</v>
      </c>
      <c r="N2" s="13" t="s">
        <v>53</v>
      </c>
      <c r="O2" s="13" t="s">
        <v>54</v>
      </c>
      <c r="P2" s="13" t="s">
        <v>53</v>
      </c>
      <c r="Q2" s="13" t="s">
        <v>54</v>
      </c>
      <c r="R2" s="13" t="s">
        <v>53</v>
      </c>
      <c r="S2" s="13" t="s">
        <v>54</v>
      </c>
      <c r="T2" s="13" t="s">
        <v>53</v>
      </c>
      <c r="U2" s="13" t="s">
        <v>54</v>
      </c>
      <c r="V2" s="13" t="s">
        <v>53</v>
      </c>
      <c r="W2" s="13" t="s">
        <v>54</v>
      </c>
      <c r="X2" s="13" t="s">
        <v>53</v>
      </c>
      <c r="Y2" s="13" t="s">
        <v>54</v>
      </c>
      <c r="Z2" s="25" t="s">
        <v>53</v>
      </c>
      <c r="AA2" s="25" t="s">
        <v>54</v>
      </c>
      <c r="AB2" s="26" t="s">
        <v>53</v>
      </c>
      <c r="AC2" s="26" t="s">
        <v>54</v>
      </c>
    </row>
    <row r="3" spans="1:29" x14ac:dyDescent="0.3">
      <c r="A3" s="19" t="s">
        <v>18</v>
      </c>
      <c r="B3" s="19">
        <f>VLOOKUP($A3,Janvier!$A$1:$G$27,5,0)</f>
        <v>0</v>
      </c>
      <c r="C3" s="19">
        <f>IF(VLOOKUP($A3,Janvier!$A$1:$G$27,2,0)="abs",0,VLOOKUP($A3,Janvier!$A$1:$G$27,2,0))</f>
        <v>0</v>
      </c>
      <c r="D3" s="19">
        <f>VLOOKUP($A3,'Février '!$A$1:$G$27,5,0)</f>
        <v>672</v>
      </c>
      <c r="E3" s="19">
        <f>IF(VLOOKUP($A3,'Février '!$A$1:$G$27,2,0)="abs",0,VLOOKUP($A3,'Février '!$A$1:$G$27,2,0))</f>
        <v>8</v>
      </c>
      <c r="F3" s="19">
        <f>VLOOKUP($A3,Mars!$A$1:$G$27,5,0)</f>
        <v>771</v>
      </c>
      <c r="G3" s="19">
        <f>IF(VLOOKUP($A3,Mars!$A$1:$G$27,2,0)="abs",0,VLOOKUP($A3,Mars!$A$1:$G$27,2,0))</f>
        <v>9</v>
      </c>
      <c r="H3" s="19">
        <f>VLOOKUP($A3,Avril!$A$1:$G$27,5,0)</f>
        <v>235</v>
      </c>
      <c r="I3" s="19">
        <f>IF(VLOOKUP($A3,Avril!$A$1:$G$27,2,0)="abs",0,VLOOKUP($A3,Avril!$A$1:$G$27,2,0))</f>
        <v>2</v>
      </c>
      <c r="J3" s="19">
        <f>VLOOKUP($A3,Mai!$A$1:$G$27,5,0)</f>
        <v>0</v>
      </c>
      <c r="K3" s="19">
        <f>IF(VLOOKUP($A3,Mai!$A$1:$G$27,2,0)="abs",0,VLOOKUP($A3,Mai!$A$1:$G$27,2,0))</f>
        <v>0</v>
      </c>
      <c r="L3" s="19">
        <f>VLOOKUP($A3,Juin!$A$1:$G$27,5,0)</f>
        <v>0</v>
      </c>
      <c r="M3" s="19">
        <f>IF(VLOOKUP($A3,Juin!$A$1:$G$27,2,0)="abs",0,VLOOKUP($A3,Juin!$A$1:$G$27,2,0))</f>
        <v>0</v>
      </c>
      <c r="N3" s="19">
        <f>VLOOKUP($A3,Juillet!$A$1:$G$27,5,0)</f>
        <v>140</v>
      </c>
      <c r="O3" s="19">
        <f>IF(VLOOKUP($A3,Juillet!$A$1:$G$27,2,0)="abs",0,VLOOKUP($A3,Juillet!$A$1:$G$27,2,0))</f>
        <v>5</v>
      </c>
      <c r="P3" s="19">
        <f>VLOOKUP($A3,Septembre!$A$1:$G$27,5,0)</f>
        <v>0</v>
      </c>
      <c r="Q3" s="19">
        <f>IF(VLOOKUP($A3,Septembre!$A$1:$G$27,2,0)="abs",0,VLOOKUP($A3,Septembre!$A$1:$G$27,2,0))</f>
        <v>0</v>
      </c>
      <c r="R3" s="19">
        <f>VLOOKUP($A3,Octobre!$A$1:$G$27,5,0)</f>
        <v>0</v>
      </c>
      <c r="S3" s="19">
        <f>IF(VLOOKUP($A3,Octobre!$A$1:$G$27,2,0)="abs",0,VLOOKUP($A3,Octobre!$A$1:$G$27,2,0))</f>
        <v>0</v>
      </c>
      <c r="T3" s="19">
        <f>VLOOKUP($A3,'Novembre I'!$A$1:$G$27,5,0)</f>
        <v>0</v>
      </c>
      <c r="U3" s="19">
        <f>IF(VLOOKUP($A3,'Novembre I'!$A$1:$G$27,2,0)="abs",0,VLOOKUP($A3,'Novembre II'!$A$1:$G$27,2,0))</f>
        <v>0</v>
      </c>
      <c r="V3" s="19">
        <f>VLOOKUP($A3,'Novembre II'!$A$1:$G$27,5,0)</f>
        <v>0</v>
      </c>
      <c r="W3" s="19">
        <f>IF(VLOOKUP($A3,'Novembre II'!$A$1:$G$27,2,0)="abs",0,VLOOKUP($A3,'Novembre II'!$A$1:$G$27,2,0))</f>
        <v>0</v>
      </c>
      <c r="X3" s="19">
        <f>VLOOKUP($A3,Decembre!$A$1:$G$27,5,0)</f>
        <v>0</v>
      </c>
      <c r="Y3" s="19">
        <f>IF(VLOOKUP($A3,Decembre!$A$1:$G$27,2,0)="abs",0,VLOOKUP($A3,Decembre!$A$1:$G$27,2,0))</f>
        <v>0</v>
      </c>
      <c r="Z3" s="27">
        <f t="shared" ref="Z3:Z28" si="0">B3+D3+F3+H3+J3+L3+N3+P3+R3+T3+V3+X3</f>
        <v>1818</v>
      </c>
      <c r="AA3" s="27">
        <f t="shared" ref="AA3:AA28" si="1">C3+E3+G3+I3+K3+M3+O3+Q3+S3+U3+W3+Y3</f>
        <v>24</v>
      </c>
      <c r="AB3" s="28">
        <f t="shared" ref="AB3:AB28" si="2">IF(Z3=0,"",RANK(Z3,$Z$3:$Z$28,0))</f>
        <v>12</v>
      </c>
      <c r="AC3" s="28">
        <f t="shared" ref="AC3:AC28" si="3">IF(AA3=0,"",RANK(AA3,$AA$3:$AA$28,0))</f>
        <v>13</v>
      </c>
    </row>
    <row r="4" spans="1:29" x14ac:dyDescent="0.3">
      <c r="A4" s="19" t="s">
        <v>19</v>
      </c>
      <c r="B4" s="19">
        <f>VLOOKUP($A4,Janvier!$A$1:$G$27,5,0)</f>
        <v>837</v>
      </c>
      <c r="C4" s="19">
        <f>IF(VLOOKUP($A4,Janvier!$A$1:$G$27,2,0)="abs",0,VLOOKUP($A4,Janvier!$A$1:$G$27,2,0))</f>
        <v>11</v>
      </c>
      <c r="D4" s="19">
        <f>VLOOKUP($A4,'Février '!$A$1:$G$27,5,0)</f>
        <v>225</v>
      </c>
      <c r="E4" s="19">
        <f>IF(VLOOKUP($A4,'Février '!$A$1:$G$27,2,0)="abs",0,VLOOKUP($A4,'Février '!$A$1:$G$27,2,0))</f>
        <v>3</v>
      </c>
      <c r="F4" s="19">
        <f>VLOOKUP($A4,Mars!$A$1:$G$27,5,0)</f>
        <v>304</v>
      </c>
      <c r="G4" s="19">
        <f>IF(VLOOKUP($A4,Mars!$A$1:$G$27,2,0)="abs",0,VLOOKUP($A4,Mars!$A$1:$G$27,2,0))</f>
        <v>5</v>
      </c>
      <c r="H4" s="19">
        <f>VLOOKUP($A4,Avril!$A$1:$G$27,5,0)</f>
        <v>93</v>
      </c>
      <c r="I4" s="19">
        <f>IF(VLOOKUP($A4,Avril!$A$1:$G$27,2,0)="abs",0,VLOOKUP($A4,Avril!$A$1:$G$27,2,0))</f>
        <v>1</v>
      </c>
      <c r="J4" s="19">
        <f>VLOOKUP($A4,Mai!$A$1:$G$27,5,0)</f>
        <v>0</v>
      </c>
      <c r="K4" s="19">
        <f>IF(VLOOKUP($A4,Mai!$A$1:$G$27,2,0)="abs",0,VLOOKUP($A4,Mai!$A$1:$G$27,2,0))</f>
        <v>0</v>
      </c>
      <c r="L4" s="19">
        <f>VLOOKUP($A4,Juin!$A$1:$G$27,5,0)</f>
        <v>86</v>
      </c>
      <c r="M4" s="19">
        <f>IF(VLOOKUP($A4,Juin!$A$1:$G$27,2,0)="abs",0,VLOOKUP($A4,Juin!$A$1:$G$27,2,0))</f>
        <v>1</v>
      </c>
      <c r="N4" s="19">
        <f>VLOOKUP($A4,Juillet!$A$1:$G$27,5,0)</f>
        <v>269</v>
      </c>
      <c r="O4" s="19">
        <f>IF(VLOOKUP($A4,Juillet!$A$1:$G$27,2,0)="abs",0,VLOOKUP($A4,Juillet!$A$1:$G$27,2,0))</f>
        <v>10</v>
      </c>
      <c r="P4" s="19">
        <f>VLOOKUP($A4,Septembre!$A$1:$G$27,5,0)</f>
        <v>248</v>
      </c>
      <c r="Q4" s="19">
        <f>IF(VLOOKUP($A4,Septembre!$A$1:$G$27,2,0)="abs",0,VLOOKUP($A4,Septembre!$A$1:$G$27,2,0))</f>
        <v>2</v>
      </c>
      <c r="R4" s="19">
        <f>VLOOKUP($A4,Octobre!$A$1:$G$27,5,0)</f>
        <v>0</v>
      </c>
      <c r="S4" s="19">
        <f>IF(VLOOKUP($A4,Octobre!$A$1:$G$27,2,0)="abs",0,VLOOKUP($A4,Octobre!$A$1:$G$27,2,0))</f>
        <v>0</v>
      </c>
      <c r="T4" s="19">
        <f>VLOOKUP($A4,'Novembre I'!$A$1:$G$27,5,0)</f>
        <v>0</v>
      </c>
      <c r="U4" s="19">
        <f>IF(VLOOKUP($A4,'Novembre I'!$A$1:$G$27,2,0)="abs",0,VLOOKUP($A4,'Novembre II'!$A$1:$G$27,2,0))</f>
        <v>0</v>
      </c>
      <c r="V4" s="19">
        <f>VLOOKUP($A4,'Novembre II'!$A$1:$G$27,5,0)</f>
        <v>0</v>
      </c>
      <c r="W4" s="19">
        <f>IF(VLOOKUP($A4,'Novembre II'!$A$1:$G$27,2,0)="abs",0,VLOOKUP($A4,'Novembre II'!$A$1:$G$27,2,0))</f>
        <v>0</v>
      </c>
      <c r="X4" s="19">
        <f>VLOOKUP($A4,Decembre!$A$1:$G$27,5,0)</f>
        <v>0</v>
      </c>
      <c r="Y4" s="19">
        <f>IF(VLOOKUP($A4,Decembre!$A$1:$G$27,2,0)="abs",0,VLOOKUP($A4,Decembre!$A$1:$G$27,2,0))</f>
        <v>0</v>
      </c>
      <c r="Z4" s="27">
        <f t="shared" si="0"/>
        <v>2062</v>
      </c>
      <c r="AA4" s="27">
        <f t="shared" si="1"/>
        <v>33</v>
      </c>
      <c r="AB4" s="28">
        <f t="shared" si="2"/>
        <v>11</v>
      </c>
      <c r="AC4" s="28">
        <f t="shared" si="3"/>
        <v>8</v>
      </c>
    </row>
    <row r="5" spans="1:29" x14ac:dyDescent="0.3">
      <c r="A5" s="19" t="s">
        <v>20</v>
      </c>
      <c r="B5" s="19">
        <f>VLOOKUP($A5,Janvier!$A$1:$G$27,5,0)</f>
        <v>1106</v>
      </c>
      <c r="C5" s="19">
        <f>IF(VLOOKUP($A5,Janvier!$A$1:$G$27,2,0)="abs",0,VLOOKUP($A5,Janvier!$A$1:$G$27,2,0))</f>
        <v>14</v>
      </c>
      <c r="D5" s="19">
        <f>VLOOKUP($A5,'Février '!$A$1:$G$27,5,0)</f>
        <v>349</v>
      </c>
      <c r="E5" s="19">
        <f>IF(VLOOKUP($A5,'Février '!$A$1:$G$27,2,0)="abs",0,VLOOKUP($A5,'Février '!$A$1:$G$27,2,0))</f>
        <v>6</v>
      </c>
      <c r="F5" s="19">
        <f>VLOOKUP($A5,Mars!$A$1:$G$27,5,0)</f>
        <v>1326</v>
      </c>
      <c r="G5" s="19">
        <f>IF(VLOOKUP($A5,Mars!$A$1:$G$27,2,0)="abs",0,VLOOKUP($A5,Mars!$A$1:$G$27,2,0))</f>
        <v>17</v>
      </c>
      <c r="H5" s="19">
        <f>VLOOKUP($A5,Avril!$A$1:$G$27,5,0)</f>
        <v>182</v>
      </c>
      <c r="I5" s="19">
        <f>IF(VLOOKUP($A5,Avril!$A$1:$G$27,2,0)="abs",0,VLOOKUP($A5,Avril!$A$1:$G$27,2,0))</f>
        <v>1</v>
      </c>
      <c r="J5" s="19">
        <f>VLOOKUP($A5,Mai!$A$1:$G$27,5,0)</f>
        <v>176</v>
      </c>
      <c r="K5" s="19">
        <f>IF(VLOOKUP($A5,Mai!$A$1:$G$27,2,0)="abs",0,VLOOKUP($A5,Mai!$A$1:$G$27,2,0))</f>
        <v>3</v>
      </c>
      <c r="L5" s="19">
        <f>VLOOKUP($A5,Juin!$A$1:$G$27,5,0)</f>
        <v>236</v>
      </c>
      <c r="M5" s="19">
        <f>IF(VLOOKUP($A5,Juin!$A$1:$G$27,2,0)="abs",0,VLOOKUP($A5,Juin!$A$1:$G$27,2,0))</f>
        <v>2</v>
      </c>
      <c r="N5" s="19">
        <f>VLOOKUP($A5,Juillet!$A$1:$G$27,5,0)</f>
        <v>529</v>
      </c>
      <c r="O5" s="19">
        <f>IF(VLOOKUP($A5,Juillet!$A$1:$G$27,2,0)="abs",0,VLOOKUP($A5,Juillet!$A$1:$G$27,2,0))</f>
        <v>19</v>
      </c>
      <c r="P5" s="19">
        <f>VLOOKUP($A5,Septembre!$A$1:$G$27,5,0)</f>
        <v>390</v>
      </c>
      <c r="Q5" s="19">
        <f>IF(VLOOKUP($A5,Septembre!$A$1:$G$27,2,0)="abs",0,VLOOKUP($A5,Septembre!$A$1:$G$27,2,0))</f>
        <v>3</v>
      </c>
      <c r="R5" s="19">
        <f>VLOOKUP($A5,Octobre!$A$1:$G$27,5,0)</f>
        <v>0</v>
      </c>
      <c r="S5" s="19">
        <f>IF(VLOOKUP($A5,Octobre!$A$1:$G$27,2,0)="abs",0,VLOOKUP($A5,Octobre!$A$1:$G$27,2,0))</f>
        <v>0</v>
      </c>
      <c r="T5" s="19">
        <f>VLOOKUP($A5,'Novembre I'!$A$1:$G$27,5,0)</f>
        <v>0</v>
      </c>
      <c r="U5" s="19">
        <f>IF(VLOOKUP($A5,'Novembre I'!$A$1:$G$27,2,0)="abs",0,VLOOKUP($A5,'Novembre II'!$A$1:$G$27,2,0))</f>
        <v>0</v>
      </c>
      <c r="V5" s="19">
        <f>VLOOKUP($A5,'Novembre II'!$A$1:$G$27,5,0)</f>
        <v>0</v>
      </c>
      <c r="W5" s="19">
        <f>IF(VLOOKUP($A5,'Novembre II'!$A$1:$G$27,2,0)="abs",0,VLOOKUP($A5,'Novembre II'!$A$1:$G$27,2,0))</f>
        <v>0</v>
      </c>
      <c r="X5" s="19">
        <f>VLOOKUP($A5,Decembre!$A$1:$G$27,5,0)</f>
        <v>0</v>
      </c>
      <c r="Y5" s="19">
        <f>IF(VLOOKUP($A5,Decembre!$A$1:$G$27,2,0)="abs",0,VLOOKUP($A5,Decembre!$A$1:$G$27,2,0))</f>
        <v>0</v>
      </c>
      <c r="Z5" s="27">
        <f t="shared" si="0"/>
        <v>4294</v>
      </c>
      <c r="AA5" s="27">
        <f t="shared" si="1"/>
        <v>65</v>
      </c>
      <c r="AB5" s="28">
        <f t="shared" si="2"/>
        <v>3</v>
      </c>
      <c r="AC5" s="28">
        <f t="shared" si="3"/>
        <v>3</v>
      </c>
    </row>
    <row r="6" spans="1:29" x14ac:dyDescent="0.3">
      <c r="A6" s="19" t="s">
        <v>21</v>
      </c>
      <c r="B6" s="19">
        <f>VLOOKUP($A6,Janvier!$A$1:$G$27,5,0)</f>
        <v>931</v>
      </c>
      <c r="C6" s="19">
        <f>IF(VLOOKUP($A6,Janvier!$A$1:$G$27,2,0)="abs",0,VLOOKUP($A6,Janvier!$A$1:$G$27,2,0))</f>
        <v>14</v>
      </c>
      <c r="D6" s="19">
        <f>VLOOKUP($A6,'Février '!$A$1:$G$27,5,0)</f>
        <v>164</v>
      </c>
      <c r="E6" s="19">
        <f>IF(VLOOKUP($A6,'Février '!$A$1:$G$27,2,0)="abs",0,VLOOKUP($A6,'Février '!$A$1:$G$27,2,0))</f>
        <v>3</v>
      </c>
      <c r="F6" s="19">
        <f>VLOOKUP($A6,Mars!$A$1:$G$27,5,0)</f>
        <v>858</v>
      </c>
      <c r="G6" s="19">
        <f>IF(VLOOKUP($A6,Mars!$A$1:$G$27,2,0)="abs",0,VLOOKUP($A6,Mars!$A$1:$G$27,2,0))</f>
        <v>13</v>
      </c>
      <c r="H6" s="19">
        <f>VLOOKUP($A6,Avril!$A$1:$G$27,5,0)</f>
        <v>386</v>
      </c>
      <c r="I6" s="19">
        <f>IF(VLOOKUP($A6,Avril!$A$1:$G$27,2,0)="abs",0,VLOOKUP($A6,Avril!$A$1:$G$27,2,0))</f>
        <v>2</v>
      </c>
      <c r="J6" s="19">
        <f>VLOOKUP($A6,Mai!$A$1:$G$27,5,0)</f>
        <v>382</v>
      </c>
      <c r="K6" s="19">
        <f>IF(VLOOKUP($A6,Mai!$A$1:$G$27,2,0)="abs",0,VLOOKUP($A6,Mai!$A$1:$G$27,2,0))</f>
        <v>4</v>
      </c>
      <c r="L6" s="19">
        <f>VLOOKUP($A6,Juin!$A$1:$G$27,5,0)</f>
        <v>414</v>
      </c>
      <c r="M6" s="19">
        <f>IF(VLOOKUP($A6,Juin!$A$1:$G$27,2,0)="abs",0,VLOOKUP($A6,Juin!$A$1:$G$27,2,0))</f>
        <v>3</v>
      </c>
      <c r="N6" s="19">
        <f>VLOOKUP($A6,Juillet!$A$1:$G$27,5,0)</f>
        <v>90</v>
      </c>
      <c r="O6" s="19">
        <f>IF(VLOOKUP($A6,Juillet!$A$1:$G$27,2,0)="abs",0,VLOOKUP($A6,Juillet!$A$1:$G$27,2,0))</f>
        <v>3</v>
      </c>
      <c r="P6" s="19">
        <f>VLOOKUP($A6,Septembre!$A$1:$G$27,5,0)</f>
        <v>0</v>
      </c>
      <c r="Q6" s="19">
        <f>IF(VLOOKUP($A6,Septembre!$A$1:$G$27,2,0)="abs",0,VLOOKUP($A6,Septembre!$A$1:$G$27,2,0))</f>
        <v>0</v>
      </c>
      <c r="R6" s="19">
        <f>VLOOKUP($A6,Octobre!$A$1:$G$27,5,0)</f>
        <v>0</v>
      </c>
      <c r="S6" s="19">
        <f>IF(VLOOKUP($A6,Octobre!$A$1:$G$27,2,0)="abs",0,VLOOKUP($A6,Octobre!$A$1:$G$27,2,0))</f>
        <v>0</v>
      </c>
      <c r="T6" s="19">
        <f>VLOOKUP($A6,'Novembre I'!$A$1:$G$27,5,0)</f>
        <v>0</v>
      </c>
      <c r="U6" s="19">
        <f>IF(VLOOKUP($A6,'Novembre I'!$A$1:$G$27,2,0)="abs",0,VLOOKUP($A6,'Novembre II'!$A$1:$G$27,2,0))</f>
        <v>0</v>
      </c>
      <c r="V6" s="19">
        <f>VLOOKUP($A6,'Novembre II'!$A$1:$G$27,5,0)</f>
        <v>0</v>
      </c>
      <c r="W6" s="19">
        <f>IF(VLOOKUP($A6,'Novembre II'!$A$1:$G$27,2,0)="abs",0,VLOOKUP($A6,'Novembre II'!$A$1:$G$27,2,0))</f>
        <v>0</v>
      </c>
      <c r="X6" s="19">
        <f>VLOOKUP($A6,Decembre!$A$1:$G$27,5,0)</f>
        <v>0</v>
      </c>
      <c r="Y6" s="19">
        <f>IF(VLOOKUP($A6,Decembre!$A$1:$G$27,2,0)="abs",0,VLOOKUP($A6,Decembre!$A$1:$G$27,2,0))</f>
        <v>0</v>
      </c>
      <c r="Z6" s="27">
        <f t="shared" si="0"/>
        <v>3225</v>
      </c>
      <c r="AA6" s="27">
        <f t="shared" si="1"/>
        <v>42</v>
      </c>
      <c r="AB6" s="28">
        <f t="shared" si="2"/>
        <v>5</v>
      </c>
      <c r="AC6" s="28">
        <f t="shared" si="3"/>
        <v>6</v>
      </c>
    </row>
    <row r="7" spans="1:29" x14ac:dyDescent="0.3">
      <c r="A7" s="19" t="s">
        <v>22</v>
      </c>
      <c r="B7" s="19">
        <f>VLOOKUP($A7,Janvier!$A$1:$G$27,5,0)</f>
        <v>0</v>
      </c>
      <c r="C7" s="19">
        <f>IF(VLOOKUP($A7,Janvier!$A$1:$G$27,2,0)="abs",0,VLOOKUP($A7,Janvier!$A$1:$G$27,2,0))</f>
        <v>0</v>
      </c>
      <c r="D7" s="19">
        <f>VLOOKUP($A7,'Février '!$A$1:$G$27,5,0)</f>
        <v>70</v>
      </c>
      <c r="E7" s="19">
        <f>IF(VLOOKUP($A7,'Février '!$A$1:$G$27,2,0)="abs",0,VLOOKUP($A7,'Février '!$A$1:$G$27,2,0))</f>
        <v>1</v>
      </c>
      <c r="F7" s="19">
        <f>VLOOKUP($A7,Mars!$A$1:$G$27,5,0)</f>
        <v>840</v>
      </c>
      <c r="G7" s="19">
        <f>IF(VLOOKUP($A7,Mars!$A$1:$G$27,2,0)="abs",0,VLOOKUP($A7,Mars!$A$1:$G$27,2,0))</f>
        <v>11</v>
      </c>
      <c r="H7" s="19">
        <f>VLOOKUP($A7,Avril!$A$1:$G$27,5,0)</f>
        <v>0</v>
      </c>
      <c r="I7" s="19">
        <f>IF(VLOOKUP($A7,Avril!$A$1:$G$27,2,0)="abs",0,VLOOKUP($A7,Avril!$A$1:$G$27,2,0))</f>
        <v>0</v>
      </c>
      <c r="J7" s="19">
        <f>VLOOKUP($A7,Mai!$A$1:$G$27,5,0)</f>
        <v>155</v>
      </c>
      <c r="K7" s="19">
        <f>IF(VLOOKUP($A7,Mai!$A$1:$G$27,2,0)="abs",0,VLOOKUP($A7,Mai!$A$1:$G$27,2,0))</f>
        <v>2</v>
      </c>
      <c r="L7" s="19">
        <f>VLOOKUP($A7,Juin!$A$1:$G$27,5,0)</f>
        <v>140</v>
      </c>
      <c r="M7" s="19">
        <f>IF(VLOOKUP($A7,Juin!$A$1:$G$27,2,0)="abs",0,VLOOKUP($A7,Juin!$A$1:$G$27,2,0))</f>
        <v>1</v>
      </c>
      <c r="N7" s="19">
        <f>VLOOKUP($A7,Juillet!$A$1:$G$27,5,0)</f>
        <v>129</v>
      </c>
      <c r="O7" s="19">
        <f>IF(VLOOKUP($A7,Juillet!$A$1:$G$27,2,0)="abs",0,VLOOKUP($A7,Juillet!$A$1:$G$27,2,0))</f>
        <v>4</v>
      </c>
      <c r="P7" s="19">
        <f>VLOOKUP($A7,Septembre!$A$1:$G$27,5,0)</f>
        <v>0</v>
      </c>
      <c r="Q7" s="19">
        <f>IF(VLOOKUP($A7,Septembre!$A$1:$G$27,2,0)="abs",0,VLOOKUP($A7,Septembre!$A$1:$G$27,2,0))</f>
        <v>0</v>
      </c>
      <c r="R7" s="19">
        <f>VLOOKUP($A7,Octobre!$A$1:$G$27,5,0)</f>
        <v>0</v>
      </c>
      <c r="S7" s="19">
        <f>IF(VLOOKUP($A7,Octobre!$A$1:$G$27,2,0)="abs",0,VLOOKUP($A7,Octobre!$A$1:$G$27,2,0))</f>
        <v>0</v>
      </c>
      <c r="T7" s="19">
        <f>VLOOKUP($A7,'Novembre I'!$A$1:$G$27,5,0)</f>
        <v>0</v>
      </c>
      <c r="U7" s="19">
        <f>IF(VLOOKUP($A7,'Novembre I'!$A$1:$G$27,2,0)="abs",0,VLOOKUP($A7,'Novembre II'!$A$1:$G$27,2,0))</f>
        <v>0</v>
      </c>
      <c r="V7" s="19">
        <f>VLOOKUP($A7,'Novembre II'!$A$1:$G$27,5,0)</f>
        <v>0</v>
      </c>
      <c r="W7" s="19">
        <f>IF(VLOOKUP($A7,'Novembre II'!$A$1:$G$27,2,0)="abs",0,VLOOKUP($A7,'Novembre II'!$A$1:$G$27,2,0))</f>
        <v>0</v>
      </c>
      <c r="X7" s="19">
        <f>VLOOKUP($A7,Decembre!$A$1:$G$27,5,0)</f>
        <v>0</v>
      </c>
      <c r="Y7" s="19">
        <f>IF(VLOOKUP($A7,Decembre!$A$1:$G$27,2,0)="abs",0,VLOOKUP($A7,Decembre!$A$1:$G$27,2,0))</f>
        <v>0</v>
      </c>
      <c r="Z7" s="27">
        <f t="shared" si="0"/>
        <v>1334</v>
      </c>
      <c r="AA7" s="27">
        <f t="shared" si="1"/>
        <v>19</v>
      </c>
      <c r="AB7" s="28">
        <f t="shared" si="2"/>
        <v>15</v>
      </c>
      <c r="AC7" s="28">
        <f t="shared" si="3"/>
        <v>15</v>
      </c>
    </row>
    <row r="8" spans="1:29" x14ac:dyDescent="0.3">
      <c r="A8" s="19" t="s">
        <v>23</v>
      </c>
      <c r="B8" s="19">
        <f>VLOOKUP($A8,Janvier!$A$1:$G$27,5,0)</f>
        <v>1490</v>
      </c>
      <c r="C8" s="19">
        <f>IF(VLOOKUP($A8,Janvier!$A$1:$G$27,2,0)="abs",0,VLOOKUP($A8,Janvier!$A$1:$G$27,2,0))</f>
        <v>19</v>
      </c>
      <c r="D8" s="19">
        <f>VLOOKUP($A8,'Février '!$A$1:$G$27,5,0)</f>
        <v>596</v>
      </c>
      <c r="E8" s="19">
        <f>IF(VLOOKUP($A8,'Février '!$A$1:$G$27,2,0)="abs",0,VLOOKUP($A8,'Février '!$A$1:$G$27,2,0))</f>
        <v>8</v>
      </c>
      <c r="F8" s="19">
        <f>VLOOKUP($A8,Mars!$A$1:$G$27,5,0)</f>
        <v>961</v>
      </c>
      <c r="G8" s="19">
        <f>IF(VLOOKUP($A8,Mars!$A$1:$G$27,2,0)="abs",0,VLOOKUP($A8,Mars!$A$1:$G$27,2,0))</f>
        <v>14</v>
      </c>
      <c r="H8" s="19">
        <f>VLOOKUP($A8,Avril!$A$1:$G$27,5,0)</f>
        <v>0</v>
      </c>
      <c r="I8" s="19">
        <f>IF(VLOOKUP($A8,Avril!$A$1:$G$27,2,0)="abs",0,VLOOKUP($A8,Avril!$A$1:$G$27,2,0))</f>
        <v>0</v>
      </c>
      <c r="J8" s="19">
        <f>VLOOKUP($A8,Mai!$A$1:$G$27,5,0)</f>
        <v>525</v>
      </c>
      <c r="K8" s="19">
        <f>IF(VLOOKUP($A8,Mai!$A$1:$G$27,2,0)="abs",0,VLOOKUP($A8,Mai!$A$1:$G$27,2,0))</f>
        <v>4</v>
      </c>
      <c r="L8" s="19">
        <f>VLOOKUP($A8,Juin!$A$1:$G$27,5,0)</f>
        <v>109</v>
      </c>
      <c r="M8" s="19">
        <f>IF(VLOOKUP($A8,Juin!$A$1:$G$27,2,0)="abs",0,VLOOKUP($A8,Juin!$A$1:$G$27,2,0))</f>
        <v>2</v>
      </c>
      <c r="N8" s="19">
        <f>VLOOKUP($A8,Juillet!$A$1:$G$27,5,0)</f>
        <v>0</v>
      </c>
      <c r="O8" s="19">
        <f>IF(VLOOKUP($A8,Juillet!$A$1:$G$27,2,0)="abs",0,VLOOKUP($A8,Juillet!$A$1:$G$27,2,0))</f>
        <v>0</v>
      </c>
      <c r="P8" s="19">
        <f>VLOOKUP($A8,Septembre!$A$1:$G$27,5,0)</f>
        <v>0</v>
      </c>
      <c r="Q8" s="19">
        <f>IF(VLOOKUP($A8,Septembre!$A$1:$G$27,2,0)="abs",0,VLOOKUP($A8,Septembre!$A$1:$G$27,2,0))</f>
        <v>0</v>
      </c>
      <c r="R8" s="19">
        <f>VLOOKUP($A8,Octobre!$A$1:$G$27,5,0)</f>
        <v>0</v>
      </c>
      <c r="S8" s="19">
        <f>IF(VLOOKUP($A8,Octobre!$A$1:$G$27,2,0)="abs",0,VLOOKUP($A8,Octobre!$A$1:$G$27,2,0))</f>
        <v>0</v>
      </c>
      <c r="T8" s="19">
        <f>VLOOKUP($A8,'Novembre I'!$A$1:$G$27,5,0)</f>
        <v>0</v>
      </c>
      <c r="U8" s="19">
        <f>IF(VLOOKUP($A8,'Novembre I'!$A$1:$G$27,2,0)="abs",0,VLOOKUP($A8,'Novembre II'!$A$1:$G$27,2,0))</f>
        <v>0</v>
      </c>
      <c r="V8" s="19">
        <f>VLOOKUP($A8,'Novembre II'!$A$1:$G$27,5,0)</f>
        <v>0</v>
      </c>
      <c r="W8" s="19">
        <f>IF(VLOOKUP($A8,'Novembre II'!$A$1:$G$27,2,0)="abs",0,VLOOKUP($A8,'Novembre II'!$A$1:$G$27,2,0))</f>
        <v>0</v>
      </c>
      <c r="X8" s="19">
        <f>VLOOKUP($A8,Decembre!$A$1:$G$27,5,0)</f>
        <v>0</v>
      </c>
      <c r="Y8" s="19">
        <f>IF(VLOOKUP($A8,Decembre!$A$1:$G$27,2,0)="abs",0,VLOOKUP($A8,Decembre!$A$1:$G$27,2,0))</f>
        <v>0</v>
      </c>
      <c r="Z8" s="27">
        <f t="shared" si="0"/>
        <v>3681</v>
      </c>
      <c r="AA8" s="27">
        <f t="shared" si="1"/>
        <v>47</v>
      </c>
      <c r="AB8" s="28">
        <f t="shared" si="2"/>
        <v>4</v>
      </c>
      <c r="AC8" s="28">
        <f t="shared" si="3"/>
        <v>4</v>
      </c>
    </row>
    <row r="9" spans="1:29" x14ac:dyDescent="0.3">
      <c r="A9" s="19" t="s">
        <v>24</v>
      </c>
      <c r="B9" s="19">
        <f>VLOOKUP($A9,Janvier!$A$1:$G$27,5,0)</f>
        <v>562</v>
      </c>
      <c r="C9" s="19">
        <f>IF(VLOOKUP($A9,Janvier!$A$1:$G$27,2,0)="abs",0,VLOOKUP($A9,Janvier!$A$1:$G$27,2,0))</f>
        <v>8</v>
      </c>
      <c r="D9" s="19">
        <f>VLOOKUP($A9,'Février '!$A$1:$G$27,5,0)</f>
        <v>0</v>
      </c>
      <c r="E9" s="19">
        <f>IF(VLOOKUP($A9,'Février '!$A$1:$G$27,2,0)="abs",0,VLOOKUP($A9,'Février '!$A$1:$G$27,2,0))</f>
        <v>0</v>
      </c>
      <c r="F9" s="19">
        <f>VLOOKUP($A9,Mars!$A$1:$G$27,5,0)</f>
        <v>210</v>
      </c>
      <c r="G9" s="19">
        <f>IF(VLOOKUP($A9,Mars!$A$1:$G$27,2,0)="abs",0,VLOOKUP($A9,Mars!$A$1:$G$27,2,0))</f>
        <v>3</v>
      </c>
      <c r="H9" s="19">
        <f>VLOOKUP($A9,Avril!$A$1:$G$27,5,0)</f>
        <v>0</v>
      </c>
      <c r="I9" s="19">
        <f>IF(VLOOKUP($A9,Avril!$A$1:$G$27,2,0)="abs",0,VLOOKUP($A9,Avril!$A$1:$G$27,2,0))</f>
        <v>0</v>
      </c>
      <c r="J9" s="19">
        <f>VLOOKUP($A9,Mai!$A$1:$G$27,5,0)</f>
        <v>76</v>
      </c>
      <c r="K9" s="19">
        <f>IF(VLOOKUP($A9,Mai!$A$1:$G$27,2,0)="abs",0,VLOOKUP($A9,Mai!$A$1:$G$27,2,0))</f>
        <v>1</v>
      </c>
      <c r="L9" s="19">
        <f>VLOOKUP($A9,Juin!$A$1:$G$27,5,0)</f>
        <v>131</v>
      </c>
      <c r="M9" s="19">
        <f>IF(VLOOKUP($A9,Juin!$A$1:$G$27,2,0)="abs",0,VLOOKUP($A9,Juin!$A$1:$G$27,2,0))</f>
        <v>2</v>
      </c>
      <c r="N9" s="19">
        <f>VLOOKUP($A9,Juillet!$A$1:$G$27,5,0)</f>
        <v>365</v>
      </c>
      <c r="O9" s="19">
        <f>IF(VLOOKUP($A9,Juillet!$A$1:$G$27,2,0)="abs",0,VLOOKUP($A9,Juillet!$A$1:$G$27,2,0))</f>
        <v>11</v>
      </c>
      <c r="P9" s="19">
        <f>VLOOKUP($A9,Septembre!$A$1:$G$27,5,0)</f>
        <v>1296</v>
      </c>
      <c r="Q9" s="19">
        <f>IF(VLOOKUP($A9,Septembre!$A$1:$G$27,2,0)="abs",0,VLOOKUP($A9,Septembre!$A$1:$G$27,2,0))</f>
        <v>2</v>
      </c>
      <c r="R9" s="19">
        <f>VLOOKUP($A9,Octobre!$A$1:$G$27,5,0)</f>
        <v>0</v>
      </c>
      <c r="S9" s="19">
        <f>IF(VLOOKUP($A9,Octobre!$A$1:$G$27,2,0)="abs",0,VLOOKUP($A9,Octobre!$A$1:$G$27,2,0))</f>
        <v>0</v>
      </c>
      <c r="T9" s="19">
        <f>VLOOKUP($A9,'Novembre I'!$A$1:$G$27,5,0)</f>
        <v>0</v>
      </c>
      <c r="U9" s="19">
        <f>IF(VLOOKUP($A9,'Novembre I'!$A$1:$G$27,2,0)="abs",0,VLOOKUP($A9,'Novembre II'!$A$1:$G$27,2,0))</f>
        <v>0</v>
      </c>
      <c r="V9" s="19">
        <f>VLOOKUP($A9,'Novembre II'!$A$1:$G$27,5,0)</f>
        <v>0</v>
      </c>
      <c r="W9" s="19">
        <f>IF(VLOOKUP($A9,'Novembre II'!$A$1:$G$27,2,0)="abs",0,VLOOKUP($A9,'Novembre II'!$A$1:$G$27,2,0))</f>
        <v>0</v>
      </c>
      <c r="X9" s="19">
        <f>VLOOKUP($A9,Decembre!$A$1:$G$27,5,0)</f>
        <v>0</v>
      </c>
      <c r="Y9" s="19">
        <f>IF(VLOOKUP($A9,Decembre!$A$1:$G$27,2,0)="abs",0,VLOOKUP($A9,Decembre!$A$1:$G$27,2,0))</f>
        <v>0</v>
      </c>
      <c r="Z9" s="27">
        <f t="shared" si="0"/>
        <v>2640</v>
      </c>
      <c r="AA9" s="27">
        <f t="shared" si="1"/>
        <v>27</v>
      </c>
      <c r="AB9" s="28">
        <f t="shared" si="2"/>
        <v>8</v>
      </c>
      <c r="AC9" s="28">
        <f t="shared" si="3"/>
        <v>11</v>
      </c>
    </row>
    <row r="10" spans="1:29" x14ac:dyDescent="0.3">
      <c r="A10" s="19" t="s">
        <v>25</v>
      </c>
      <c r="B10" s="19">
        <f>VLOOKUP($A10,Janvier!$A$1:$G$27,5,0)</f>
        <v>0</v>
      </c>
      <c r="C10" s="19">
        <f>IF(VLOOKUP($A10,Janvier!$A$1:$G$27,2,0)="abs",0,VLOOKUP($A10,Janvier!$A$1:$G$27,2,0))</f>
        <v>0</v>
      </c>
      <c r="D10" s="19">
        <f>VLOOKUP($A10,'Février '!$A$1:$G$27,5,0)</f>
        <v>0</v>
      </c>
      <c r="E10" s="19">
        <f>IF(VLOOKUP($A10,'Février '!$A$1:$G$27,2,0)="abs",0,VLOOKUP($A10,'Février '!$A$1:$G$27,2,0))</f>
        <v>0</v>
      </c>
      <c r="F10" s="19">
        <f>VLOOKUP($A10,Mars!$A$1:$G$27,5,0)</f>
        <v>482</v>
      </c>
      <c r="G10" s="19">
        <f>IF(VLOOKUP($A10,Mars!$A$1:$G$27,2,0)="abs",0,VLOOKUP($A10,Mars!$A$1:$G$27,2,0))</f>
        <v>5</v>
      </c>
      <c r="H10" s="19">
        <f>VLOOKUP($A10,Avril!$A$1:$G$27,5,0)</f>
        <v>0</v>
      </c>
      <c r="I10" s="19">
        <f>IF(VLOOKUP($A10,Avril!$A$1:$G$27,2,0)="abs",0,VLOOKUP($A10,Avril!$A$1:$G$27,2,0))</f>
        <v>0</v>
      </c>
      <c r="J10" s="19">
        <f>VLOOKUP($A10,Mai!$A$1:$G$27,5,0)</f>
        <v>0</v>
      </c>
      <c r="K10" s="19">
        <f>IF(VLOOKUP($A10,Mai!$A$1:$G$27,2,0)="abs",0,VLOOKUP($A10,Mai!$A$1:$G$27,2,0))</f>
        <v>0</v>
      </c>
      <c r="L10" s="19">
        <f>VLOOKUP($A10,Juin!$A$1:$G$27,5,0)</f>
        <v>0</v>
      </c>
      <c r="M10" s="19">
        <f>IF(VLOOKUP($A10,Juin!$A$1:$G$27,2,0)="abs",0,VLOOKUP($A10,Juin!$A$1:$G$27,2,0))</f>
        <v>0</v>
      </c>
      <c r="N10" s="19">
        <f>VLOOKUP($A10,Juillet!$A$1:$G$27,5,0)</f>
        <v>498</v>
      </c>
      <c r="O10" s="19">
        <f>IF(VLOOKUP($A10,Juillet!$A$1:$G$27,2,0)="abs",0,VLOOKUP($A10,Juillet!$A$1:$G$27,2,0))</f>
        <v>14</v>
      </c>
      <c r="P10" s="19">
        <f>VLOOKUP($A10,Septembre!$A$1:$G$27,5,0)</f>
        <v>0</v>
      </c>
      <c r="Q10" s="19">
        <f>IF(VLOOKUP($A10,Septembre!$A$1:$G$27,2,0)="abs",0,VLOOKUP($A10,Septembre!$A$1:$G$27,2,0))</f>
        <v>0</v>
      </c>
      <c r="R10" s="19">
        <f>VLOOKUP($A10,Octobre!$A$1:$G$27,5,0)</f>
        <v>0</v>
      </c>
      <c r="S10" s="19">
        <f>IF(VLOOKUP($A10,Octobre!$A$1:$G$27,2,0)="abs",0,VLOOKUP($A10,Octobre!$A$1:$G$27,2,0))</f>
        <v>0</v>
      </c>
      <c r="T10" s="19">
        <f>VLOOKUP($A10,'Novembre I'!$A$1:$G$27,5,0)</f>
        <v>0</v>
      </c>
      <c r="U10" s="19">
        <f>IF(VLOOKUP($A10,'Novembre I'!$A$1:$G$27,2,0)="abs",0,VLOOKUP($A10,'Novembre II'!$A$1:$G$27,2,0))</f>
        <v>0</v>
      </c>
      <c r="V10" s="19">
        <f>VLOOKUP($A10,'Novembre II'!$A$1:$G$27,5,0)</f>
        <v>0</v>
      </c>
      <c r="W10" s="19">
        <f>IF(VLOOKUP($A10,'Novembre II'!$A$1:$G$27,2,0)="abs",0,VLOOKUP($A10,'Novembre II'!$A$1:$G$27,2,0))</f>
        <v>0</v>
      </c>
      <c r="X10" s="19">
        <f>VLOOKUP($A10,Decembre!$A$1:$G$27,5,0)</f>
        <v>0</v>
      </c>
      <c r="Y10" s="19">
        <f>IF(VLOOKUP($A10,Decembre!$A$1:$G$27,2,0)="abs",0,VLOOKUP($A10,Decembre!$A$1:$G$27,2,0))</f>
        <v>0</v>
      </c>
      <c r="Z10" s="27">
        <f t="shared" si="0"/>
        <v>980</v>
      </c>
      <c r="AA10" s="27">
        <f t="shared" si="1"/>
        <v>19</v>
      </c>
      <c r="AB10" s="28">
        <f t="shared" si="2"/>
        <v>19</v>
      </c>
      <c r="AC10" s="28">
        <f t="shared" si="3"/>
        <v>15</v>
      </c>
    </row>
    <row r="11" spans="1:29" x14ac:dyDescent="0.3">
      <c r="A11" s="19" t="s">
        <v>26</v>
      </c>
      <c r="B11" s="19">
        <f>VLOOKUP($A11,Janvier!$A$1:$G$27,5,0)</f>
        <v>0</v>
      </c>
      <c r="C11" s="19">
        <f>IF(VLOOKUP($A11,Janvier!$A$1:$G$27,2,0)="abs",0,VLOOKUP($A11,Janvier!$A$1:$G$27,2,0))</f>
        <v>0</v>
      </c>
      <c r="D11" s="19">
        <f>VLOOKUP($A11,'Février '!$A$1:$G$27,5,0)</f>
        <v>0</v>
      </c>
      <c r="E11" s="19">
        <f>IF(VLOOKUP($A11,'Février '!$A$1:$G$27,2,0)="abs",0,VLOOKUP($A11,'Février '!$A$1:$G$27,2,0))</f>
        <v>0</v>
      </c>
      <c r="F11" s="19">
        <f>VLOOKUP($A11,Mars!$A$1:$G$27,5,0)</f>
        <v>230</v>
      </c>
      <c r="G11" s="19">
        <f>IF(VLOOKUP($A11,Mars!$A$1:$G$27,2,0)="abs",0,VLOOKUP($A11,Mars!$A$1:$G$27,2,0))</f>
        <v>4</v>
      </c>
      <c r="H11" s="19">
        <f>VLOOKUP($A11,Avril!$A$1:$G$27,5,0)</f>
        <v>543</v>
      </c>
      <c r="I11" s="19">
        <f>IF(VLOOKUP($A11,Avril!$A$1:$G$27,2,0)="abs",0,VLOOKUP($A11,Avril!$A$1:$G$27,2,0))</f>
        <v>3</v>
      </c>
      <c r="J11" s="19">
        <f>VLOOKUP($A11,Mai!$A$1:$G$27,5,0)</f>
        <v>560</v>
      </c>
      <c r="K11" s="19">
        <f>IF(VLOOKUP($A11,Mai!$A$1:$G$27,2,0)="abs",0,VLOOKUP($A11,Mai!$A$1:$G$27,2,0))</f>
        <v>6</v>
      </c>
      <c r="L11" s="19">
        <f>VLOOKUP($A11,Juin!$A$1:$G$27,5,0)</f>
        <v>183</v>
      </c>
      <c r="M11" s="19">
        <f>IF(VLOOKUP($A11,Juin!$A$1:$G$27,2,0)="abs",0,VLOOKUP($A11,Juin!$A$1:$G$27,2,0))</f>
        <v>2</v>
      </c>
      <c r="N11" s="19">
        <f>VLOOKUP($A11,Juillet!$A$1:$G$27,5,0)</f>
        <v>224</v>
      </c>
      <c r="O11" s="19">
        <f>IF(VLOOKUP($A11,Juillet!$A$1:$G$27,2,0)="abs",0,VLOOKUP($A11,Juillet!$A$1:$G$27,2,0))</f>
        <v>8</v>
      </c>
      <c r="P11" s="19">
        <f>VLOOKUP($A11,Septembre!$A$1:$G$27,5,0)</f>
        <v>0</v>
      </c>
      <c r="Q11" s="19">
        <f>IF(VLOOKUP($A11,Septembre!$A$1:$G$27,2,0)="abs",0,VLOOKUP($A11,Septembre!$A$1:$G$27,2,0))</f>
        <v>0</v>
      </c>
      <c r="R11" s="19">
        <f>VLOOKUP($A11,Octobre!$A$1:$G$27,5,0)</f>
        <v>0</v>
      </c>
      <c r="S11" s="19">
        <f>IF(VLOOKUP($A11,Octobre!$A$1:$G$27,2,0)="abs",0,VLOOKUP($A11,Octobre!$A$1:$G$27,2,0))</f>
        <v>0</v>
      </c>
      <c r="T11" s="19">
        <f>VLOOKUP($A11,'Novembre I'!$A$1:$G$27,5,0)</f>
        <v>0</v>
      </c>
      <c r="U11" s="19">
        <f>IF(VLOOKUP($A11,'Novembre I'!$A$1:$G$27,2,0)="abs",0,VLOOKUP($A11,'Novembre II'!$A$1:$G$27,2,0))</f>
        <v>0</v>
      </c>
      <c r="V11" s="19">
        <f>VLOOKUP($A11,'Novembre II'!$A$1:$G$27,5,0)</f>
        <v>0</v>
      </c>
      <c r="W11" s="19">
        <f>IF(VLOOKUP($A11,'Novembre II'!$A$1:$G$27,2,0)="abs",0,VLOOKUP($A11,'Novembre II'!$A$1:$G$27,2,0))</f>
        <v>0</v>
      </c>
      <c r="X11" s="19">
        <f>VLOOKUP($A11,Decembre!$A$1:$G$27,5,0)</f>
        <v>0</v>
      </c>
      <c r="Y11" s="19">
        <f>IF(VLOOKUP($A11,Decembre!$A$1:$G$27,2,0)="abs",0,VLOOKUP($A11,Decembre!$A$1:$G$27,2,0))</f>
        <v>0</v>
      </c>
      <c r="Z11" s="27">
        <f t="shared" si="0"/>
        <v>1740</v>
      </c>
      <c r="AA11" s="27">
        <f t="shared" si="1"/>
        <v>23</v>
      </c>
      <c r="AB11" s="28">
        <f t="shared" si="2"/>
        <v>14</v>
      </c>
      <c r="AC11" s="28">
        <f t="shared" si="3"/>
        <v>14</v>
      </c>
    </row>
    <row r="12" spans="1:29" x14ac:dyDescent="0.3">
      <c r="A12" s="19" t="s">
        <v>27</v>
      </c>
      <c r="B12" s="19">
        <f>VLOOKUP($A12,Janvier!$A$1:$G$27,5,0)</f>
        <v>0</v>
      </c>
      <c r="C12" s="19">
        <f>IF(VLOOKUP($A12,Janvier!$A$1:$G$27,2,0)="abs",0,VLOOKUP($A12,Janvier!$A$1:$G$27,2,0))</f>
        <v>0</v>
      </c>
      <c r="D12" s="19">
        <f>VLOOKUP($A12,'Février '!$A$1:$G$27,5,0)</f>
        <v>255</v>
      </c>
      <c r="E12" s="19">
        <f>IF(VLOOKUP($A12,'Février '!$A$1:$G$27,2,0)="abs",0,VLOOKUP($A12,'Février '!$A$1:$G$27,2,0))</f>
        <v>3</v>
      </c>
      <c r="F12" s="19">
        <f>VLOOKUP($A12,Mars!$A$1:$G$27,5,0)</f>
        <v>319</v>
      </c>
      <c r="G12" s="19">
        <f>IF(VLOOKUP($A12,Mars!$A$1:$G$27,2,0)="abs",0,VLOOKUP($A12,Mars!$A$1:$G$27,2,0))</f>
        <v>5</v>
      </c>
      <c r="H12" s="19">
        <f>VLOOKUP($A12,Avril!$A$1:$G$27,5,0)</f>
        <v>157</v>
      </c>
      <c r="I12" s="19">
        <f>IF(VLOOKUP($A12,Avril!$A$1:$G$27,2,0)="abs",0,VLOOKUP($A12,Avril!$A$1:$G$27,2,0))</f>
        <v>2</v>
      </c>
      <c r="J12" s="19">
        <f>VLOOKUP($A12,Mai!$A$1:$G$27,5,0)</f>
        <v>340</v>
      </c>
      <c r="K12" s="19">
        <f>IF(VLOOKUP($A12,Mai!$A$1:$G$27,2,0)="abs",0,VLOOKUP($A12,Mai!$A$1:$G$27,2,0))</f>
        <v>3</v>
      </c>
      <c r="L12" s="19">
        <f>VLOOKUP($A12,Juin!$A$1:$G$27,5,0)</f>
        <v>28</v>
      </c>
      <c r="M12" s="19">
        <f>IF(VLOOKUP($A12,Juin!$A$1:$G$27,2,0)="abs",0,VLOOKUP($A12,Juin!$A$1:$G$27,2,0))</f>
        <v>1</v>
      </c>
      <c r="N12" s="19">
        <f>VLOOKUP($A12,Juillet!$A$1:$G$27,5,0)</f>
        <v>92</v>
      </c>
      <c r="O12" s="19">
        <f>IF(VLOOKUP($A12,Juillet!$A$1:$G$27,2,0)="abs",0,VLOOKUP($A12,Juillet!$A$1:$G$27,2,0))</f>
        <v>5</v>
      </c>
      <c r="P12" s="19">
        <f>VLOOKUP($A12,Septembre!$A$1:$G$27,5,0)</f>
        <v>0</v>
      </c>
      <c r="Q12" s="19">
        <f>IF(VLOOKUP($A12,Septembre!$A$1:$G$27,2,0)="abs",0,VLOOKUP($A12,Septembre!$A$1:$G$27,2,0))</f>
        <v>0</v>
      </c>
      <c r="R12" s="19">
        <f>VLOOKUP($A12,Octobre!$A$1:$G$27,5,0)</f>
        <v>0</v>
      </c>
      <c r="S12" s="19">
        <f>IF(VLOOKUP($A12,Octobre!$A$1:$G$27,2,0)="abs",0,VLOOKUP($A12,Octobre!$A$1:$G$27,2,0))</f>
        <v>0</v>
      </c>
      <c r="T12" s="19">
        <f>VLOOKUP($A12,'Novembre I'!$A$1:$G$27,5,0)</f>
        <v>0</v>
      </c>
      <c r="U12" s="19">
        <f>IF(VLOOKUP($A12,'Novembre I'!$A$1:$G$27,2,0)="abs",0,VLOOKUP($A12,'Novembre II'!$A$1:$G$27,2,0))</f>
        <v>0</v>
      </c>
      <c r="V12" s="19">
        <f>VLOOKUP($A12,'Novembre II'!$A$1:$G$27,5,0)</f>
        <v>0</v>
      </c>
      <c r="W12" s="19">
        <f>IF(VLOOKUP($A12,'Novembre II'!$A$1:$G$27,2,0)="abs",0,VLOOKUP($A12,'Novembre II'!$A$1:$G$27,2,0))</f>
        <v>0</v>
      </c>
      <c r="X12" s="19">
        <f>VLOOKUP($A12,Decembre!$A$1:$G$27,5,0)</f>
        <v>0</v>
      </c>
      <c r="Y12" s="19">
        <f>IF(VLOOKUP($A12,Decembre!$A$1:$G$27,2,0)="abs",0,VLOOKUP($A12,Decembre!$A$1:$G$27,2,0))</f>
        <v>0</v>
      </c>
      <c r="Z12" s="27">
        <f t="shared" si="0"/>
        <v>1191</v>
      </c>
      <c r="AA12" s="27">
        <f t="shared" si="1"/>
        <v>19</v>
      </c>
      <c r="AB12" s="28">
        <f t="shared" si="2"/>
        <v>17</v>
      </c>
      <c r="AC12" s="28">
        <f t="shared" si="3"/>
        <v>15</v>
      </c>
    </row>
    <row r="13" spans="1:29" x14ac:dyDescent="0.3">
      <c r="A13" s="19" t="s">
        <v>28</v>
      </c>
      <c r="B13" s="19">
        <f>VLOOKUP($A13,Janvier!$A$1:$G$27,5,0)</f>
        <v>0</v>
      </c>
      <c r="C13" s="19">
        <f>IF(VLOOKUP($A13,Janvier!$A$1:$G$27,2,0)="abs",0,VLOOKUP($A13,Janvier!$A$1:$G$27,2,0))</f>
        <v>0</v>
      </c>
      <c r="D13" s="19">
        <f>VLOOKUP($A13,'Février '!$A$1:$G$27,5,0)</f>
        <v>0</v>
      </c>
      <c r="E13" s="19">
        <f>IF(VLOOKUP($A13,'Février '!$A$1:$G$27,2,0)="abs",0,VLOOKUP($A13,'Février '!$A$1:$G$27,2,0))</f>
        <v>0</v>
      </c>
      <c r="F13" s="19">
        <f>VLOOKUP($A13,Mars!$A$1:$G$27,5,0)</f>
        <v>0</v>
      </c>
      <c r="G13" s="19">
        <f>IF(VLOOKUP($A13,Mars!$A$1:$G$27,2,0)="abs",0,VLOOKUP($A13,Mars!$A$1:$G$27,2,0))</f>
        <v>0</v>
      </c>
      <c r="H13" s="19">
        <f>VLOOKUP($A13,Avril!$A$1:$G$27,5,0)</f>
        <v>0</v>
      </c>
      <c r="I13" s="19">
        <f>IF(VLOOKUP($A13,Avril!$A$1:$G$27,2,0)="abs",0,VLOOKUP($A13,Avril!$A$1:$G$27,2,0))</f>
        <v>0</v>
      </c>
      <c r="J13" s="19">
        <f>VLOOKUP($A13,Mai!$A$1:$G$27,5,0)</f>
        <v>344</v>
      </c>
      <c r="K13" s="19">
        <f>IF(VLOOKUP($A13,Mai!$A$1:$G$27,2,0)="abs",0,VLOOKUP($A13,Mai!$A$1:$G$27,2,0))</f>
        <v>1</v>
      </c>
      <c r="L13" s="19">
        <f>VLOOKUP($A13,Juin!$A$1:$G$27,5,0)</f>
        <v>567</v>
      </c>
      <c r="M13" s="19">
        <f>IF(VLOOKUP($A13,Juin!$A$1:$G$27,2,0)="abs",0,VLOOKUP($A13,Juin!$A$1:$G$27,2,0))</f>
        <v>2</v>
      </c>
      <c r="N13" s="19">
        <f>VLOOKUP($A13,Juillet!$A$1:$G$27,5,0)</f>
        <v>77</v>
      </c>
      <c r="O13" s="19">
        <f>IF(VLOOKUP($A13,Juillet!$A$1:$G$27,2,0)="abs",0,VLOOKUP($A13,Juillet!$A$1:$G$27,2,0))</f>
        <v>2</v>
      </c>
      <c r="P13" s="19">
        <f>VLOOKUP($A13,Septembre!$A$1:$G$27,5,0)</f>
        <v>0</v>
      </c>
      <c r="Q13" s="19">
        <f>IF(VLOOKUP($A13,Septembre!$A$1:$G$27,2,0)="abs",0,VLOOKUP($A13,Septembre!$A$1:$G$27,2,0))</f>
        <v>0</v>
      </c>
      <c r="R13" s="19">
        <f>VLOOKUP($A13,Octobre!$A$1:$G$27,5,0)</f>
        <v>0</v>
      </c>
      <c r="S13" s="19">
        <f>IF(VLOOKUP($A13,Octobre!$A$1:$G$27,2,0)="abs",0,VLOOKUP($A13,Octobre!$A$1:$G$27,2,0))</f>
        <v>0</v>
      </c>
      <c r="T13" s="19">
        <f>VLOOKUP($A13,'Novembre I'!$A$1:$G$27,5,0)</f>
        <v>0</v>
      </c>
      <c r="U13" s="19">
        <f>IF(VLOOKUP($A13,'Novembre I'!$A$1:$G$27,2,0)="abs",0,VLOOKUP($A13,'Novembre II'!$A$1:$G$27,2,0))</f>
        <v>0</v>
      </c>
      <c r="V13" s="19">
        <f>VLOOKUP($A13,'Novembre II'!$A$1:$G$27,5,0)</f>
        <v>0</v>
      </c>
      <c r="W13" s="19">
        <f>IF(VLOOKUP($A13,'Novembre II'!$A$1:$G$27,2,0)="abs",0,VLOOKUP($A13,'Novembre II'!$A$1:$G$27,2,0))</f>
        <v>0</v>
      </c>
      <c r="X13" s="19">
        <f>VLOOKUP($A13,Decembre!$A$1:$G$27,5,0)</f>
        <v>0</v>
      </c>
      <c r="Y13" s="19">
        <f>IF(VLOOKUP($A13,Decembre!$A$1:$G$27,2,0)="abs",0,VLOOKUP($A13,Decembre!$A$1:$G$27,2,0))</f>
        <v>0</v>
      </c>
      <c r="Z13" s="27">
        <f t="shared" si="0"/>
        <v>988</v>
      </c>
      <c r="AA13" s="27">
        <f t="shared" si="1"/>
        <v>5</v>
      </c>
      <c r="AB13" s="28">
        <f t="shared" si="2"/>
        <v>18</v>
      </c>
      <c r="AC13" s="28">
        <f t="shared" si="3"/>
        <v>19</v>
      </c>
    </row>
    <row r="14" spans="1:29" x14ac:dyDescent="0.3">
      <c r="A14" s="19" t="s">
        <v>29</v>
      </c>
      <c r="B14" s="19">
        <f>VLOOKUP($A14,Janvier!$A$1:$G$27,5,0)</f>
        <v>2054</v>
      </c>
      <c r="C14" s="19">
        <f>IF(VLOOKUP($A14,Janvier!$A$1:$G$27,2,0)="abs",0,VLOOKUP($A14,Janvier!$A$1:$G$27,2,0))</f>
        <v>26</v>
      </c>
      <c r="D14" s="19">
        <f>VLOOKUP($A14,'Février '!$A$1:$G$27,5,0)</f>
        <v>1484</v>
      </c>
      <c r="E14" s="19">
        <f>IF(VLOOKUP($A14,'Février '!$A$1:$G$27,2,0)="abs",0,VLOOKUP($A14,'Février '!$A$1:$G$27,2,0))</f>
        <v>17</v>
      </c>
      <c r="F14" s="19">
        <f>VLOOKUP($A14,Mars!$A$1:$G$27,5,0)</f>
        <v>610</v>
      </c>
      <c r="G14" s="19">
        <f>IF(VLOOKUP($A14,Mars!$A$1:$G$27,2,0)="abs",0,VLOOKUP($A14,Mars!$A$1:$G$27,2,0))</f>
        <v>11</v>
      </c>
      <c r="H14" s="19">
        <f>VLOOKUP($A14,Avril!$A$1:$G$27,5,0)</f>
        <v>611</v>
      </c>
      <c r="I14" s="19">
        <f>IF(VLOOKUP($A14,Avril!$A$1:$G$27,2,0)="abs",0,VLOOKUP($A14,Avril!$A$1:$G$27,2,0))</f>
        <v>4</v>
      </c>
      <c r="J14" s="19">
        <f>VLOOKUP($A14,Mai!$A$1:$G$27,5,0)</f>
        <v>314</v>
      </c>
      <c r="K14" s="19">
        <f>IF(VLOOKUP($A14,Mai!$A$1:$G$27,2,0)="abs",0,VLOOKUP($A14,Mai!$A$1:$G$27,2,0))</f>
        <v>4</v>
      </c>
      <c r="L14" s="19">
        <f>VLOOKUP($A14,Juin!$A$1:$G$27,5,0)</f>
        <v>987</v>
      </c>
      <c r="M14" s="19">
        <f>IF(VLOOKUP($A14,Juin!$A$1:$G$27,2,0)="abs",0,VLOOKUP($A14,Juin!$A$1:$G$27,2,0))</f>
        <v>3</v>
      </c>
      <c r="N14" s="19">
        <f>VLOOKUP($A14,Juillet!$A$1:$G$27,5,0)</f>
        <v>745</v>
      </c>
      <c r="O14" s="19">
        <f>IF(VLOOKUP($A14,Juillet!$A$1:$G$27,2,0)="abs",0,VLOOKUP($A14,Juillet!$A$1:$G$27,2,0))</f>
        <v>23</v>
      </c>
      <c r="P14" s="19">
        <f>VLOOKUP($A14,Septembre!$A$1:$G$27,5,0)</f>
        <v>138</v>
      </c>
      <c r="Q14" s="19">
        <f>IF(VLOOKUP($A14,Septembre!$A$1:$G$27,2,0)="abs",0,VLOOKUP($A14,Septembre!$A$1:$G$27,2,0))</f>
        <v>1</v>
      </c>
      <c r="R14" s="19">
        <f>VLOOKUP($A14,Octobre!$A$1:$G$27,5,0)</f>
        <v>0</v>
      </c>
      <c r="S14" s="19">
        <f>IF(VLOOKUP($A14,Octobre!$A$1:$G$27,2,0)="abs",0,VLOOKUP($A14,Octobre!$A$1:$G$27,2,0))</f>
        <v>0</v>
      </c>
      <c r="T14" s="19">
        <f>VLOOKUP($A14,'Novembre I'!$A$1:$G$27,5,0)</f>
        <v>0</v>
      </c>
      <c r="U14" s="19">
        <f>IF(VLOOKUP($A14,'Novembre I'!$A$1:$G$27,2,0)="abs",0,VLOOKUP($A14,'Novembre II'!$A$1:$G$27,2,0))</f>
        <v>0</v>
      </c>
      <c r="V14" s="19">
        <f>VLOOKUP($A14,'Novembre II'!$A$1:$G$27,5,0)</f>
        <v>0</v>
      </c>
      <c r="W14" s="19">
        <f>IF(VLOOKUP($A14,'Novembre II'!$A$1:$G$27,2,0)="abs",0,VLOOKUP($A14,'Novembre II'!$A$1:$G$27,2,0))</f>
        <v>0</v>
      </c>
      <c r="X14" s="19">
        <f>VLOOKUP($A14,Decembre!$A$1:$G$27,5,0)</f>
        <v>0</v>
      </c>
      <c r="Y14" s="19">
        <f>IF(VLOOKUP($A14,Decembre!$A$1:$G$27,2,0)="abs",0,VLOOKUP($A14,Decembre!$A$1:$G$27,2,0))</f>
        <v>0</v>
      </c>
      <c r="Z14" s="27">
        <f t="shared" si="0"/>
        <v>6943</v>
      </c>
      <c r="AA14" s="27">
        <f t="shared" si="1"/>
        <v>89</v>
      </c>
      <c r="AB14" s="28">
        <f t="shared" si="2"/>
        <v>1</v>
      </c>
      <c r="AC14" s="28">
        <f t="shared" si="3"/>
        <v>1</v>
      </c>
    </row>
    <row r="15" spans="1:29" x14ac:dyDescent="0.3">
      <c r="A15" s="19" t="s">
        <v>30</v>
      </c>
      <c r="B15" s="19">
        <f>VLOOKUP($A15,Janvier!$A$1:$G$27,5,0)</f>
        <v>1299</v>
      </c>
      <c r="C15" s="19">
        <f>IF(VLOOKUP($A15,Janvier!$A$1:$G$27,2,0)="abs",0,VLOOKUP($A15,Janvier!$A$1:$G$27,2,0))</f>
        <v>17</v>
      </c>
      <c r="D15" s="19">
        <f>VLOOKUP($A15,'Février '!$A$1:$G$27,5,0)</f>
        <v>448</v>
      </c>
      <c r="E15" s="19">
        <f>IF(VLOOKUP($A15,'Février '!$A$1:$G$27,2,0)="abs",0,VLOOKUP($A15,'Février '!$A$1:$G$27,2,0))</f>
        <v>6</v>
      </c>
      <c r="F15" s="19">
        <f>VLOOKUP($A15,Mars!$A$1:$G$27,5,0)</f>
        <v>273</v>
      </c>
      <c r="G15" s="19">
        <f>IF(VLOOKUP($A15,Mars!$A$1:$G$27,2,0)="abs",0,VLOOKUP($A15,Mars!$A$1:$G$27,2,0))</f>
        <v>3</v>
      </c>
      <c r="H15" s="19">
        <f>VLOOKUP($A15,Avril!$A$1:$G$27,5,0)</f>
        <v>0</v>
      </c>
      <c r="I15" s="19">
        <f>IF(VLOOKUP($A15,Avril!$A$1:$G$27,2,0)="abs",0,VLOOKUP($A15,Avril!$A$1:$G$27,2,0))</f>
        <v>0</v>
      </c>
      <c r="J15" s="19">
        <f>VLOOKUP($A15,Mai!$A$1:$G$27,5,0)</f>
        <v>0</v>
      </c>
      <c r="K15" s="19">
        <f>IF(VLOOKUP($A15,Mai!$A$1:$G$27,2,0)="abs",0,VLOOKUP($A15,Mai!$A$1:$G$27,2,0))</f>
        <v>0</v>
      </c>
      <c r="L15" s="19">
        <f>VLOOKUP($A15,Juin!$A$1:$G$27,5,0)</f>
        <v>0</v>
      </c>
      <c r="M15" s="19">
        <f>IF(VLOOKUP($A15,Juin!$A$1:$G$27,2,0)="abs",0,VLOOKUP($A15,Juin!$A$1:$G$27,2,0))</f>
        <v>0</v>
      </c>
      <c r="N15" s="19">
        <f>VLOOKUP($A15,Juillet!$A$1:$G$27,5,0)</f>
        <v>1192</v>
      </c>
      <c r="O15" s="19">
        <f>IF(VLOOKUP($A15,Juillet!$A$1:$G$27,2,0)="abs",0,VLOOKUP($A15,Juillet!$A$1:$G$27,2,0))</f>
        <v>7</v>
      </c>
      <c r="P15" s="19">
        <f>VLOOKUP($A15,Septembre!$A$1:$G$27,5,0)</f>
        <v>0</v>
      </c>
      <c r="Q15" s="19">
        <f>IF(VLOOKUP($A15,Septembre!$A$1:$G$27,2,0)="abs",0,VLOOKUP($A15,Septembre!$A$1:$G$27,2,0))</f>
        <v>0</v>
      </c>
      <c r="R15" s="19">
        <f>VLOOKUP($A15,Octobre!$A$1:$G$27,5,0)</f>
        <v>0</v>
      </c>
      <c r="S15" s="19">
        <f>IF(VLOOKUP($A15,Octobre!$A$1:$G$27,2,0)="abs",0,VLOOKUP($A15,Octobre!$A$1:$G$27,2,0))</f>
        <v>0</v>
      </c>
      <c r="T15" s="19">
        <f>VLOOKUP($A15,'Novembre I'!$A$1:$G$27,5,0)</f>
        <v>0</v>
      </c>
      <c r="U15" s="19">
        <f>IF(VLOOKUP($A15,'Novembre I'!$A$1:$G$27,2,0)="abs",0,VLOOKUP($A15,'Novembre II'!$A$1:$G$27,2,0))</f>
        <v>0</v>
      </c>
      <c r="V15" s="19">
        <f>VLOOKUP($A15,'Novembre II'!$A$1:$G$27,5,0)</f>
        <v>0</v>
      </c>
      <c r="W15" s="19">
        <f>IF(VLOOKUP($A15,'Novembre II'!$A$1:$G$27,2,0)="abs",0,VLOOKUP($A15,'Novembre II'!$A$1:$G$27,2,0))</f>
        <v>0</v>
      </c>
      <c r="X15" s="19">
        <f>VLOOKUP($A15,Decembre!$A$1:$G$27,5,0)</f>
        <v>0</v>
      </c>
      <c r="Y15" s="19">
        <f>IF(VLOOKUP($A15,Decembre!$A$1:$G$27,2,0)="abs",0,VLOOKUP($A15,Decembre!$A$1:$G$27,2,0))</f>
        <v>0</v>
      </c>
      <c r="Z15" s="27">
        <f t="shared" si="0"/>
        <v>3212</v>
      </c>
      <c r="AA15" s="27">
        <f t="shared" si="1"/>
        <v>33</v>
      </c>
      <c r="AB15" s="28">
        <f t="shared" si="2"/>
        <v>6</v>
      </c>
      <c r="AC15" s="28">
        <f t="shared" si="3"/>
        <v>8</v>
      </c>
    </row>
    <row r="16" spans="1:29" x14ac:dyDescent="0.3">
      <c r="A16" s="19" t="s">
        <v>31</v>
      </c>
      <c r="B16" s="19">
        <f>VLOOKUP($A16,Janvier!$A$1:$G$27,5,0)</f>
        <v>0</v>
      </c>
      <c r="C16" s="19">
        <f>IF(VLOOKUP($A16,Janvier!$A$1:$G$27,2,0)="abs",0,VLOOKUP($A16,Janvier!$A$1:$G$27,2,0))</f>
        <v>0</v>
      </c>
      <c r="D16" s="19">
        <f>VLOOKUP($A16,'Février '!$A$1:$G$27,5,0)</f>
        <v>497</v>
      </c>
      <c r="E16" s="19">
        <f>IF(VLOOKUP($A16,'Février '!$A$1:$G$27,2,0)="abs",0,VLOOKUP($A16,'Février '!$A$1:$G$27,2,0))</f>
        <v>5</v>
      </c>
      <c r="F16" s="19">
        <f>VLOOKUP($A16,Mars!$A$1:$G$27,5,0)</f>
        <v>807</v>
      </c>
      <c r="G16" s="19">
        <f>IF(VLOOKUP($A16,Mars!$A$1:$G$27,2,0)="abs",0,VLOOKUP($A16,Mars!$A$1:$G$27,2,0))</f>
        <v>11</v>
      </c>
      <c r="H16" s="19">
        <f>VLOOKUP($A16,Avril!$A$1:$G$27,5,0)</f>
        <v>0</v>
      </c>
      <c r="I16" s="19">
        <f>IF(VLOOKUP($A16,Avril!$A$1:$G$27,2,0)="abs",0,VLOOKUP($A16,Avril!$A$1:$G$27,2,0))</f>
        <v>0</v>
      </c>
      <c r="J16" s="19">
        <f>VLOOKUP($A16,Mai!$A$1:$G$27,5,0)</f>
        <v>0</v>
      </c>
      <c r="K16" s="19">
        <f>IF(VLOOKUP($A16,Mai!$A$1:$G$27,2,0)="abs",0,VLOOKUP($A16,Mai!$A$1:$G$27,2,0))</f>
        <v>0</v>
      </c>
      <c r="L16" s="19">
        <f>VLOOKUP($A16,Juin!$A$1:$G$27,5,0)</f>
        <v>84</v>
      </c>
      <c r="M16" s="19">
        <f>IF(VLOOKUP($A16,Juin!$A$1:$G$27,2,0)="abs",0,VLOOKUP($A16,Juin!$A$1:$G$27,2,0))</f>
        <v>1</v>
      </c>
      <c r="N16" s="19">
        <f>VLOOKUP($A16,Juillet!$A$1:$G$27,5,0)</f>
        <v>382</v>
      </c>
      <c r="O16" s="19">
        <f>IF(VLOOKUP($A16,Juillet!$A$1:$G$27,2,0)="abs",0,VLOOKUP($A16,Juillet!$A$1:$G$27,2,0))</f>
        <v>9</v>
      </c>
      <c r="P16" s="19">
        <f>VLOOKUP($A16,Septembre!$A$1:$G$27,5,0)</f>
        <v>0</v>
      </c>
      <c r="Q16" s="19">
        <f>IF(VLOOKUP($A16,Septembre!$A$1:$G$27,2,0)="abs",0,VLOOKUP($A16,Septembre!$A$1:$G$27,2,0))</f>
        <v>0</v>
      </c>
      <c r="R16" s="19">
        <f>VLOOKUP($A16,Octobre!$A$1:$G$27,5,0)</f>
        <v>0</v>
      </c>
      <c r="S16" s="19">
        <f>IF(VLOOKUP($A16,Octobre!$A$1:$G$27,2,0)="abs",0,VLOOKUP($A16,Octobre!$A$1:$G$27,2,0))</f>
        <v>0</v>
      </c>
      <c r="T16" s="19">
        <f>VLOOKUP($A16,'Novembre I'!$A$1:$G$27,5,0)</f>
        <v>0</v>
      </c>
      <c r="U16" s="19">
        <f>IF(VLOOKUP($A16,'Novembre I'!$A$1:$G$27,2,0)="abs",0,VLOOKUP($A16,'Novembre II'!$A$1:$G$27,2,0))</f>
        <v>0</v>
      </c>
      <c r="V16" s="19">
        <f>VLOOKUP($A16,'Novembre II'!$A$1:$G$27,5,0)</f>
        <v>0</v>
      </c>
      <c r="W16" s="19">
        <f>IF(VLOOKUP($A16,'Novembre II'!$A$1:$G$27,2,0)="abs",0,VLOOKUP($A16,'Novembre II'!$A$1:$G$27,2,0))</f>
        <v>0</v>
      </c>
      <c r="X16" s="19">
        <f>VLOOKUP($A16,Decembre!$A$1:$G$27,5,0)</f>
        <v>0</v>
      </c>
      <c r="Y16" s="19">
        <f>IF(VLOOKUP($A16,Decembre!$A$1:$G$27,2,0)="abs",0,VLOOKUP($A16,Decembre!$A$1:$G$27,2,0))</f>
        <v>0</v>
      </c>
      <c r="Z16" s="27">
        <f t="shared" si="0"/>
        <v>1770</v>
      </c>
      <c r="AA16" s="27">
        <f t="shared" si="1"/>
        <v>26</v>
      </c>
      <c r="AB16" s="28">
        <f t="shared" si="2"/>
        <v>13</v>
      </c>
      <c r="AC16" s="28">
        <f t="shared" si="3"/>
        <v>12</v>
      </c>
    </row>
    <row r="17" spans="1:29" x14ac:dyDescent="0.3">
      <c r="A17" s="19" t="s">
        <v>32</v>
      </c>
      <c r="B17" s="19">
        <f>VLOOKUP($A17,Janvier!$A$1:$G$27,5,0)</f>
        <v>1016</v>
      </c>
      <c r="C17" s="19">
        <f>IF(VLOOKUP($A17,Janvier!$A$1:$G$27,2,0)="abs",0,VLOOKUP($A17,Janvier!$A$1:$G$27,2,0))</f>
        <v>13</v>
      </c>
      <c r="D17" s="19">
        <f>VLOOKUP($A17,'Février '!$A$1:$G$27,5,0)</f>
        <v>345</v>
      </c>
      <c r="E17" s="19">
        <f>IF(VLOOKUP($A17,'Février '!$A$1:$G$27,2,0)="abs",0,VLOOKUP($A17,'Février '!$A$1:$G$27,2,0))</f>
        <v>4</v>
      </c>
      <c r="F17" s="19">
        <f>VLOOKUP($A17,Mars!$A$1:$G$27,5,0)</f>
        <v>821</v>
      </c>
      <c r="G17" s="19">
        <f>IF(VLOOKUP($A17,Mars!$A$1:$G$27,2,0)="abs",0,VLOOKUP($A17,Mars!$A$1:$G$27,2,0))</f>
        <v>10</v>
      </c>
      <c r="H17" s="19">
        <f>VLOOKUP($A17,Avril!$A$1:$G$27,5,0)</f>
        <v>0</v>
      </c>
      <c r="I17" s="19">
        <f>IF(VLOOKUP($A17,Avril!$A$1:$G$27,2,0)="abs",0,VLOOKUP($A17,Avril!$A$1:$G$27,2,0))</f>
        <v>0</v>
      </c>
      <c r="J17" s="19">
        <f>VLOOKUP($A17,Mai!$A$1:$G$27,5,0)</f>
        <v>0</v>
      </c>
      <c r="K17" s="19">
        <f>IF(VLOOKUP($A17,Mai!$A$1:$G$27,2,0)="abs",0,VLOOKUP($A17,Mai!$A$1:$G$27,2,0))</f>
        <v>0</v>
      </c>
      <c r="L17" s="19">
        <f>VLOOKUP($A17,Juin!$A$1:$G$27,5,0)</f>
        <v>0</v>
      </c>
      <c r="M17" s="19">
        <f>IF(VLOOKUP($A17,Juin!$A$1:$G$27,2,0)="abs",0,VLOOKUP($A17,Juin!$A$1:$G$27,2,0))</f>
        <v>0</v>
      </c>
      <c r="N17" s="19">
        <f>VLOOKUP($A17,Juillet!$A$1:$G$27,5,0)</f>
        <v>62</v>
      </c>
      <c r="O17" s="19">
        <f>IF(VLOOKUP($A17,Juillet!$A$1:$G$27,2,0)="abs",0,VLOOKUP($A17,Juillet!$A$1:$G$27,2,0))</f>
        <v>3</v>
      </c>
      <c r="P17" s="19">
        <f>VLOOKUP($A17,Septembre!$A$1:$G$27,5,0)</f>
        <v>0</v>
      </c>
      <c r="Q17" s="19">
        <f>IF(VLOOKUP($A17,Septembre!$A$1:$G$27,2,0)="abs",0,VLOOKUP($A17,Septembre!$A$1:$G$27,2,0))</f>
        <v>0</v>
      </c>
      <c r="R17" s="19">
        <f>VLOOKUP($A17,Octobre!$A$1:$G$27,5,0)</f>
        <v>0</v>
      </c>
      <c r="S17" s="19">
        <f>IF(VLOOKUP($A17,Octobre!$A$1:$G$27,2,0)="abs",0,VLOOKUP($A17,Octobre!$A$1:$G$27,2,0))</f>
        <v>0</v>
      </c>
      <c r="T17" s="19">
        <f>VLOOKUP($A17,'Novembre I'!$A$1:$G$27,5,0)</f>
        <v>0</v>
      </c>
      <c r="U17" s="19">
        <f>IF(VLOOKUP($A17,'Novembre I'!$A$1:$G$27,2,0)="abs",0,VLOOKUP($A17,'Novembre II'!$A$1:$G$27,2,0))</f>
        <v>0</v>
      </c>
      <c r="V17" s="19">
        <f>VLOOKUP($A17,'Novembre II'!$A$1:$G$27,5,0)</f>
        <v>0</v>
      </c>
      <c r="W17" s="19">
        <f>IF(VLOOKUP($A17,'Novembre II'!$A$1:$G$27,2,0)="abs",0,VLOOKUP($A17,'Novembre II'!$A$1:$G$27,2,0))</f>
        <v>0</v>
      </c>
      <c r="X17" s="19">
        <f>VLOOKUP($A17,Decembre!$A$1:$G$27,5,0)</f>
        <v>0</v>
      </c>
      <c r="Y17" s="19">
        <f>IF(VLOOKUP($A17,Decembre!$A$1:$G$27,2,0)="abs",0,VLOOKUP($A17,Decembre!$A$1:$G$27,2,0))</f>
        <v>0</v>
      </c>
      <c r="Z17" s="27">
        <f t="shared" si="0"/>
        <v>2244</v>
      </c>
      <c r="AA17" s="27">
        <f t="shared" si="1"/>
        <v>30</v>
      </c>
      <c r="AB17" s="28">
        <f t="shared" si="2"/>
        <v>10</v>
      </c>
      <c r="AC17" s="28">
        <f t="shared" si="3"/>
        <v>10</v>
      </c>
    </row>
    <row r="18" spans="1:29" x14ac:dyDescent="0.3">
      <c r="A18" s="19" t="s">
        <v>33</v>
      </c>
      <c r="B18" s="19">
        <f>VLOOKUP($A18,Janvier!$A$1:$G$27,5,0)</f>
        <v>846</v>
      </c>
      <c r="C18" s="19">
        <f>IF(VLOOKUP($A18,Janvier!$A$1:$G$27,2,0)="abs",0,VLOOKUP($A18,Janvier!$A$1:$G$27,2,0))</f>
        <v>11</v>
      </c>
      <c r="D18" s="19">
        <f>VLOOKUP($A18,'Février '!$A$1:$G$27,5,0)</f>
        <v>329</v>
      </c>
      <c r="E18" s="19">
        <f>IF(VLOOKUP($A18,'Février '!$A$1:$G$27,2,0)="abs",0,VLOOKUP($A18,'Février '!$A$1:$G$27,2,0))</f>
        <v>4</v>
      </c>
      <c r="F18" s="19">
        <f>VLOOKUP($A18,Mars!$A$1:$G$27,5,0)</f>
        <v>662</v>
      </c>
      <c r="G18" s="19">
        <f>IF(VLOOKUP($A18,Mars!$A$1:$G$27,2,0)="abs",0,VLOOKUP($A18,Mars!$A$1:$G$27,2,0))</f>
        <v>7</v>
      </c>
      <c r="H18" s="19">
        <f>VLOOKUP($A18,Avril!$A$1:$G$27,5,0)</f>
        <v>418</v>
      </c>
      <c r="I18" s="19">
        <f>IF(VLOOKUP($A18,Avril!$A$1:$G$27,2,0)="abs",0,VLOOKUP($A18,Avril!$A$1:$G$27,2,0))</f>
        <v>2</v>
      </c>
      <c r="J18" s="19">
        <f>VLOOKUP($A18,Mai!$A$1:$G$27,5,0)</f>
        <v>234</v>
      </c>
      <c r="K18" s="19">
        <f>IF(VLOOKUP($A18,Mai!$A$1:$G$27,2,0)="abs",0,VLOOKUP($A18,Mai!$A$1:$G$27,2,0))</f>
        <v>2</v>
      </c>
      <c r="L18" s="19">
        <f>VLOOKUP($A18,Juin!$A$1:$G$27,5,0)</f>
        <v>85</v>
      </c>
      <c r="M18" s="19">
        <f>IF(VLOOKUP($A18,Juin!$A$1:$G$27,2,0)="abs",0,VLOOKUP($A18,Juin!$A$1:$G$27,2,0))</f>
        <v>1</v>
      </c>
      <c r="N18" s="19">
        <f>VLOOKUP($A18,Juillet!$A$1:$G$27,5,0)</f>
        <v>525</v>
      </c>
      <c r="O18" s="19">
        <f>IF(VLOOKUP($A18,Juillet!$A$1:$G$27,2,0)="abs",0,VLOOKUP($A18,Juillet!$A$1:$G$27,2,0))</f>
        <v>15</v>
      </c>
      <c r="P18" s="19">
        <f>VLOOKUP($A18,Septembre!$A$1:$G$27,5,0)</f>
        <v>50</v>
      </c>
      <c r="Q18" s="19">
        <f>IF(VLOOKUP($A18,Septembre!$A$1:$G$27,2,0)="abs",0,VLOOKUP($A18,Septembre!$A$1:$G$27,2,0))</f>
        <v>1</v>
      </c>
      <c r="R18" s="19">
        <f>VLOOKUP($A18,Octobre!$A$1:$G$27,5,0)</f>
        <v>0</v>
      </c>
      <c r="S18" s="19">
        <f>IF(VLOOKUP($A18,Octobre!$A$1:$G$27,2,0)="abs",0,VLOOKUP($A18,Octobre!$A$1:$G$27,2,0))</f>
        <v>0</v>
      </c>
      <c r="T18" s="19">
        <f>VLOOKUP($A18,'Novembre I'!$A$1:$G$27,5,0)</f>
        <v>0</v>
      </c>
      <c r="U18" s="19">
        <f>IF(VLOOKUP($A18,'Novembre I'!$A$1:$G$27,2,0)="abs",0,VLOOKUP($A18,'Novembre II'!$A$1:$G$27,2,0))</f>
        <v>0</v>
      </c>
      <c r="V18" s="19">
        <f>VLOOKUP($A18,'Novembre II'!$A$1:$G$27,5,0)</f>
        <v>0</v>
      </c>
      <c r="W18" s="19">
        <f>IF(VLOOKUP($A18,'Novembre II'!$A$1:$G$27,2,0)="abs",0,VLOOKUP($A18,'Novembre II'!$A$1:$G$27,2,0))</f>
        <v>0</v>
      </c>
      <c r="X18" s="19">
        <f>VLOOKUP($A18,Decembre!$A$1:$G$27,5,0)</f>
        <v>0</v>
      </c>
      <c r="Y18" s="19">
        <f>IF(VLOOKUP($A18,Decembre!$A$1:$G$27,2,0)="abs",0,VLOOKUP($A18,Decembre!$A$1:$G$27,2,0))</f>
        <v>0</v>
      </c>
      <c r="Z18" s="27">
        <f t="shared" si="0"/>
        <v>3149</v>
      </c>
      <c r="AA18" s="27">
        <f t="shared" si="1"/>
        <v>43</v>
      </c>
      <c r="AB18" s="28">
        <f t="shared" si="2"/>
        <v>7</v>
      </c>
      <c r="AC18" s="28">
        <f t="shared" si="3"/>
        <v>5</v>
      </c>
    </row>
    <row r="19" spans="1:29" x14ac:dyDescent="0.3">
      <c r="A19" s="19" t="s">
        <v>34</v>
      </c>
      <c r="B19" s="19">
        <f>VLOOKUP($A19,Janvier!$A$1:$G$27,5,0)</f>
        <v>645</v>
      </c>
      <c r="C19" s="19">
        <f>IF(VLOOKUP($A19,Janvier!$A$1:$G$27,2,0)="abs",0,VLOOKUP($A19,Janvier!$A$1:$G$27,2,0))</f>
        <v>9</v>
      </c>
      <c r="D19" s="19">
        <f>VLOOKUP($A19,'Février '!$A$1:$G$27,5,0)</f>
        <v>435</v>
      </c>
      <c r="E19" s="19">
        <f>IF(VLOOKUP($A19,'Février '!$A$1:$G$27,2,0)="abs",0,VLOOKUP($A19,'Février '!$A$1:$G$27,2,0))</f>
        <v>6</v>
      </c>
      <c r="F19" s="19">
        <f>VLOOKUP($A19,Mars!$A$1:$G$27,5,0)</f>
        <v>756</v>
      </c>
      <c r="G19" s="19">
        <f>IF(VLOOKUP($A19,Mars!$A$1:$G$27,2,0)="abs",0,VLOOKUP($A19,Mars!$A$1:$G$27,2,0))</f>
        <v>12</v>
      </c>
      <c r="H19" s="19">
        <f>VLOOKUP($A19,Avril!$A$1:$G$27,5,0)</f>
        <v>50</v>
      </c>
      <c r="I19" s="19">
        <f>IF(VLOOKUP($A19,Avril!$A$1:$G$27,2,0)="abs",0,VLOOKUP($A19,Avril!$A$1:$G$27,2,0))</f>
        <v>1</v>
      </c>
      <c r="J19" s="19">
        <f>VLOOKUP($A19,Mai!$A$1:$G$27,5,0)</f>
        <v>248</v>
      </c>
      <c r="K19" s="19">
        <f>IF(VLOOKUP($A19,Mai!$A$1:$G$27,2,0)="abs",0,VLOOKUP($A19,Mai!$A$1:$G$27,2,0))</f>
        <v>4</v>
      </c>
      <c r="L19" s="19">
        <f>VLOOKUP($A19,Juin!$A$1:$G$27,5,0)</f>
        <v>0</v>
      </c>
      <c r="M19" s="19">
        <f>IF(VLOOKUP($A19,Juin!$A$1:$G$27,2,0)="abs",0,VLOOKUP($A19,Juin!$A$1:$G$27,2,0))</f>
        <v>0</v>
      </c>
      <c r="N19" s="19">
        <f>VLOOKUP($A19,Juillet!$A$1:$G$27,5,0)</f>
        <v>174</v>
      </c>
      <c r="O19" s="19">
        <f>IF(VLOOKUP($A19,Juillet!$A$1:$G$27,2,0)="abs",0,VLOOKUP($A19,Juillet!$A$1:$G$27,2,0))</f>
        <v>4</v>
      </c>
      <c r="P19" s="19">
        <f>VLOOKUP($A19,Septembre!$A$1:$G$27,5,0)</f>
        <v>160</v>
      </c>
      <c r="Q19" s="19">
        <f>IF(VLOOKUP($A19,Septembre!$A$1:$G$27,2,0)="abs",0,VLOOKUP($A19,Septembre!$A$1:$G$27,2,0))</f>
        <v>1</v>
      </c>
      <c r="R19" s="19">
        <f>VLOOKUP($A19,Octobre!$A$1:$G$27,5,0)</f>
        <v>0</v>
      </c>
      <c r="S19" s="19">
        <f>IF(VLOOKUP($A19,Octobre!$A$1:$G$27,2,0)="abs",0,VLOOKUP($A19,Octobre!$A$1:$G$27,2,0))</f>
        <v>0</v>
      </c>
      <c r="T19" s="19">
        <f>VLOOKUP($A19,'Novembre I'!$A$1:$G$27,5,0)</f>
        <v>0</v>
      </c>
      <c r="U19" s="19">
        <f>IF(VLOOKUP($A19,'Novembre I'!$A$1:$G$27,2,0)="abs",0,VLOOKUP($A19,'Novembre II'!$A$1:$G$27,2,0))</f>
        <v>0</v>
      </c>
      <c r="V19" s="19">
        <f>VLOOKUP($A19,'Novembre II'!$A$1:$G$27,5,0)</f>
        <v>0</v>
      </c>
      <c r="W19" s="19">
        <f>IF(VLOOKUP($A19,'Novembre II'!$A$1:$G$27,2,0)="abs",0,VLOOKUP($A19,'Novembre II'!$A$1:$G$27,2,0))</f>
        <v>0</v>
      </c>
      <c r="X19" s="19">
        <f>VLOOKUP($A19,Decembre!$A$1:$G$27,5,0)</f>
        <v>0</v>
      </c>
      <c r="Y19" s="19">
        <f>IF(VLOOKUP($A19,Decembre!$A$1:$G$27,2,0)="abs",0,VLOOKUP($A19,Decembre!$A$1:$G$27,2,0))</f>
        <v>0</v>
      </c>
      <c r="Z19" s="27">
        <f t="shared" si="0"/>
        <v>2468</v>
      </c>
      <c r="AA19" s="27">
        <f t="shared" si="1"/>
        <v>37</v>
      </c>
      <c r="AB19" s="28">
        <f t="shared" si="2"/>
        <v>9</v>
      </c>
      <c r="AC19" s="28">
        <f t="shared" si="3"/>
        <v>7</v>
      </c>
    </row>
    <row r="20" spans="1:29" x14ac:dyDescent="0.3">
      <c r="A20" s="19" t="s">
        <v>35</v>
      </c>
      <c r="B20" s="19">
        <f>VLOOKUP($A20,Janvier!$A$1:$G$27,5,0)</f>
        <v>473</v>
      </c>
      <c r="C20" s="19">
        <f>IF(VLOOKUP($A20,Janvier!$A$1:$G$27,2,0)="abs",0,VLOOKUP($A20,Janvier!$A$1:$G$27,2,0))</f>
        <v>7</v>
      </c>
      <c r="D20" s="19">
        <f>VLOOKUP($A20,'Février '!$A$1:$G$27,5,0)</f>
        <v>0</v>
      </c>
      <c r="E20" s="19">
        <f>IF(VLOOKUP($A20,'Février '!$A$1:$G$27,2,0)="abs",0,VLOOKUP($A20,'Février '!$A$1:$G$27,2,0))</f>
        <v>0</v>
      </c>
      <c r="F20" s="19">
        <f>VLOOKUP($A20,Mars!$A$1:$G$27,5,0)</f>
        <v>152</v>
      </c>
      <c r="G20" s="19">
        <f>IF(VLOOKUP($A20,Mars!$A$1:$G$27,2,0)="abs",0,VLOOKUP($A20,Mars!$A$1:$G$27,2,0))</f>
        <v>2</v>
      </c>
      <c r="H20" s="19">
        <f>VLOOKUP($A20,Avril!$A$1:$G$27,5,0)</f>
        <v>392</v>
      </c>
      <c r="I20" s="19">
        <f>IF(VLOOKUP($A20,Avril!$A$1:$G$27,2,0)="abs",0,VLOOKUP($A20,Avril!$A$1:$G$27,2,0))</f>
        <v>3</v>
      </c>
      <c r="J20" s="19">
        <f>VLOOKUP($A20,Mai!$A$1:$G$27,5,0)</f>
        <v>0</v>
      </c>
      <c r="K20" s="19">
        <f>IF(VLOOKUP($A20,Mai!$A$1:$G$27,2,0)="abs",0,VLOOKUP($A20,Mai!$A$1:$G$27,2,0))</f>
        <v>0</v>
      </c>
      <c r="L20" s="19">
        <f>VLOOKUP($A20,Juin!$A$1:$G$27,5,0)</f>
        <v>0</v>
      </c>
      <c r="M20" s="19">
        <f>IF(VLOOKUP($A20,Juin!$A$1:$G$27,2,0)="abs",0,VLOOKUP($A20,Juin!$A$1:$G$27,2,0))</f>
        <v>0</v>
      </c>
      <c r="N20" s="19">
        <f>VLOOKUP($A20,Juillet!$A$1:$G$27,5,0)</f>
        <v>112</v>
      </c>
      <c r="O20" s="19">
        <f>IF(VLOOKUP($A20,Juillet!$A$1:$G$27,2,0)="abs",0,VLOOKUP($A20,Juillet!$A$1:$G$27,2,0))</f>
        <v>3</v>
      </c>
      <c r="P20" s="19">
        <f>VLOOKUP($A20,Septembre!$A$1:$G$27,5,0)</f>
        <v>122</v>
      </c>
      <c r="Q20" s="19">
        <f>IF(VLOOKUP($A20,Septembre!$A$1:$G$27,2,0)="abs",0,VLOOKUP($A20,Septembre!$A$1:$G$27,2,0))</f>
        <v>1</v>
      </c>
      <c r="R20" s="19">
        <f>VLOOKUP($A20,Octobre!$A$1:$G$27,5,0)</f>
        <v>0</v>
      </c>
      <c r="S20" s="19">
        <f>IF(VLOOKUP($A20,Octobre!$A$1:$G$27,2,0)="abs",0,VLOOKUP($A20,Octobre!$A$1:$G$27,2,0))</f>
        <v>0</v>
      </c>
      <c r="T20" s="19">
        <f>VLOOKUP($A20,'Novembre I'!$A$1:$G$27,5,0)</f>
        <v>0</v>
      </c>
      <c r="U20" s="19">
        <f>IF(VLOOKUP($A20,'Novembre I'!$A$1:$G$27,2,0)="abs",0,VLOOKUP($A20,'Novembre II'!$A$1:$G$27,2,0))</f>
        <v>0</v>
      </c>
      <c r="V20" s="19">
        <f>VLOOKUP($A20,'Novembre II'!$A$1:$G$27,5,0)</f>
        <v>0</v>
      </c>
      <c r="W20" s="19">
        <f>IF(VLOOKUP($A20,'Novembre II'!$A$1:$G$27,2,0)="abs",0,VLOOKUP($A20,'Novembre II'!$A$1:$G$27,2,0))</f>
        <v>0</v>
      </c>
      <c r="X20" s="19">
        <f>VLOOKUP($A20,Decembre!$A$1:$G$27,5,0)</f>
        <v>0</v>
      </c>
      <c r="Y20" s="19">
        <f>IF(VLOOKUP($A20,Decembre!$A$1:$G$27,2,0)="abs",0,VLOOKUP($A20,Decembre!$A$1:$G$27,2,0))</f>
        <v>0</v>
      </c>
      <c r="Z20" s="27">
        <f t="shared" si="0"/>
        <v>1251</v>
      </c>
      <c r="AA20" s="27">
        <f t="shared" si="1"/>
        <v>16</v>
      </c>
      <c r="AB20" s="28">
        <f t="shared" si="2"/>
        <v>16</v>
      </c>
      <c r="AC20" s="28">
        <f t="shared" si="3"/>
        <v>18</v>
      </c>
    </row>
    <row r="21" spans="1:29" x14ac:dyDescent="0.3">
      <c r="A21" s="19" t="s">
        <v>36</v>
      </c>
      <c r="B21" s="19">
        <f>VLOOKUP($A21,Janvier!$A$1:$G$27,5,0)</f>
        <v>916</v>
      </c>
      <c r="C21" s="19">
        <f>IF(VLOOKUP($A21,Janvier!$A$1:$G$27,2,0)="abs",0,VLOOKUP($A21,Janvier!$A$1:$G$27,2,0))</f>
        <v>11</v>
      </c>
      <c r="D21" s="19">
        <f>VLOOKUP($A21,'Février '!$A$1:$G$27,5,0)</f>
        <v>1166</v>
      </c>
      <c r="E21" s="19">
        <f>IF(VLOOKUP($A21,'Février '!$A$1:$G$27,2,0)="abs",0,VLOOKUP($A21,'Février '!$A$1:$G$27,2,0))</f>
        <v>14</v>
      </c>
      <c r="F21" s="19">
        <f>VLOOKUP($A21,Mars!$A$1:$G$27,5,0)</f>
        <v>745</v>
      </c>
      <c r="G21" s="19">
        <f>IF(VLOOKUP($A21,Mars!$A$1:$G$27,2,0)="abs",0,VLOOKUP($A21,Mars!$A$1:$G$27,2,0))</f>
        <v>10</v>
      </c>
      <c r="H21" s="19">
        <f>VLOOKUP($A21,Avril!$A$1:$G$27,5,0)</f>
        <v>84</v>
      </c>
      <c r="I21" s="19">
        <f>IF(VLOOKUP($A21,Avril!$A$1:$G$27,2,0)="abs",0,VLOOKUP($A21,Avril!$A$1:$G$27,2,0))</f>
        <v>1</v>
      </c>
      <c r="J21" s="19">
        <f>VLOOKUP($A21,Mai!$A$1:$G$27,5,0)</f>
        <v>554</v>
      </c>
      <c r="K21" s="19">
        <f>IF(VLOOKUP($A21,Mai!$A$1:$G$27,2,0)="abs",0,VLOOKUP($A21,Mai!$A$1:$G$27,2,0))</f>
        <v>4</v>
      </c>
      <c r="L21" s="19">
        <f>VLOOKUP($A21,Juin!$A$1:$G$27,5,0)</f>
        <v>558</v>
      </c>
      <c r="M21" s="19">
        <f>IF(VLOOKUP($A21,Juin!$A$1:$G$27,2,0)="abs",0,VLOOKUP($A21,Juin!$A$1:$G$27,2,0))</f>
        <v>4</v>
      </c>
      <c r="N21" s="19">
        <f>VLOOKUP($A21,Juillet!$A$1:$G$27,5,0)</f>
        <v>627</v>
      </c>
      <c r="O21" s="19">
        <f>IF(VLOOKUP($A21,Juillet!$A$1:$G$27,2,0)="abs",0,VLOOKUP($A21,Juillet!$A$1:$G$27,2,0))</f>
        <v>22</v>
      </c>
      <c r="P21" s="19">
        <f>VLOOKUP($A21,Septembre!$A$1:$G$27,5,0)</f>
        <v>0</v>
      </c>
      <c r="Q21" s="19">
        <f>IF(VLOOKUP($A21,Septembre!$A$1:$G$27,2,0)="abs",0,VLOOKUP($A21,Septembre!$A$1:$G$27,2,0))</f>
        <v>0</v>
      </c>
      <c r="R21" s="19">
        <f>VLOOKUP($A21,Octobre!$A$1:$G$27,5,0)</f>
        <v>0</v>
      </c>
      <c r="S21" s="19">
        <f>IF(VLOOKUP($A21,Octobre!$A$1:$G$27,2,0)="abs",0,VLOOKUP($A21,Octobre!$A$1:$G$27,2,0))</f>
        <v>0</v>
      </c>
      <c r="T21" s="19">
        <f>VLOOKUP($A21,'Novembre I'!$A$1:$G$27,5,0)</f>
        <v>0</v>
      </c>
      <c r="U21" s="19">
        <f>IF(VLOOKUP($A21,'Novembre I'!$A$1:$G$27,2,0)="abs",0,VLOOKUP($A21,'Novembre II'!$A$1:$G$27,2,0))</f>
        <v>0</v>
      </c>
      <c r="V21" s="19">
        <f>VLOOKUP($A21,'Novembre II'!$A$1:$G$27,5,0)</f>
        <v>0</v>
      </c>
      <c r="W21" s="19">
        <f>IF(VLOOKUP($A21,'Novembre II'!$A$1:$G$27,2,0)="abs",0,VLOOKUP($A21,'Novembre II'!$A$1:$G$27,2,0))</f>
        <v>0</v>
      </c>
      <c r="X21" s="19">
        <f>VLOOKUP($A21,Decembre!$A$1:$G$27,5,0)</f>
        <v>0</v>
      </c>
      <c r="Y21" s="19">
        <f>IF(VLOOKUP($A21,Decembre!$A$1:$G$27,2,0)="abs",0,VLOOKUP($A21,Decembre!$A$1:$G$27,2,0))</f>
        <v>0</v>
      </c>
      <c r="Z21" s="27">
        <f t="shared" si="0"/>
        <v>4650</v>
      </c>
      <c r="AA21" s="27">
        <f t="shared" si="1"/>
        <v>66</v>
      </c>
      <c r="AB21" s="28">
        <f t="shared" si="2"/>
        <v>2</v>
      </c>
      <c r="AC21" s="28">
        <f t="shared" si="3"/>
        <v>2</v>
      </c>
    </row>
    <row r="22" spans="1:29" x14ac:dyDescent="0.3">
      <c r="A22" s="19" t="s">
        <v>37</v>
      </c>
      <c r="B22" s="19">
        <f>VLOOKUP($A22,Janvier!$A$1:$G$27,5,0)</f>
        <v>0</v>
      </c>
      <c r="C22" s="19">
        <f>IF(VLOOKUP($A22,Janvier!$A$1:$G$27,2,0)="abs",0,VLOOKUP($A22,Janvier!$A$1:$G$27,2,0))</f>
        <v>0</v>
      </c>
      <c r="D22" s="19">
        <f>VLOOKUP($A22,'Février '!$A$1:$G$27,5,0)</f>
        <v>0</v>
      </c>
      <c r="E22" s="19">
        <f>IF(VLOOKUP($A22,'Février '!$A$1:$G$27,2,0)="abs",0,VLOOKUP($A22,'Février '!$A$1:$G$27,2,0))</f>
        <v>0</v>
      </c>
      <c r="F22" s="19">
        <f>VLOOKUP($A22,Mars!$A$1:$G$27,5,0)</f>
        <v>0</v>
      </c>
      <c r="G22" s="19">
        <f>IF(VLOOKUP($A22,Mars!$A$1:$G$27,2,0)="abs",0,VLOOKUP($A22,Mars!$A$1:$G$27,2,0))</f>
        <v>0</v>
      </c>
      <c r="H22" s="19">
        <f>VLOOKUP($A22,Avril!$A$1:$G$27,5,0)</f>
        <v>0</v>
      </c>
      <c r="I22" s="19">
        <f>IF(VLOOKUP($A22,Avril!$A$1:$G$27,2,0)="abs",0,VLOOKUP($A22,Avril!$A$1:$G$27,2,0))</f>
        <v>0</v>
      </c>
      <c r="J22" s="19">
        <f>VLOOKUP($A22,Mai!$A$1:$G$27,5,0)</f>
        <v>0</v>
      </c>
      <c r="K22" s="19">
        <f>IF(VLOOKUP($A22,Mai!$A$1:$G$27,2,0)="abs",0,VLOOKUP($A22,Mai!$A$1:$G$27,2,0))</f>
        <v>0</v>
      </c>
      <c r="L22" s="19">
        <f>VLOOKUP($A22,Juin!$A$1:$G$27,5,0)</f>
        <v>0</v>
      </c>
      <c r="M22" s="19">
        <f>IF(VLOOKUP($A22,Juin!$A$1:$G$27,2,0)="abs",0,VLOOKUP($A22,Juin!$A$1:$G$27,2,0))</f>
        <v>0</v>
      </c>
      <c r="N22" s="19">
        <f>VLOOKUP($A22,Juillet!$A$1:$G$27,5,0)</f>
        <v>0</v>
      </c>
      <c r="O22" s="19">
        <f>IF(VLOOKUP($A22,Juillet!$A$1:$G$27,2,0)="abs",0,VLOOKUP($A22,Juillet!$A$1:$G$27,2,0))</f>
        <v>0</v>
      </c>
      <c r="P22" s="19">
        <f>VLOOKUP($A22,Septembre!$A$1:$G$27,5,0)</f>
        <v>0</v>
      </c>
      <c r="Q22" s="19">
        <f>IF(VLOOKUP($A22,Septembre!$A$1:$G$27,2,0)="abs",0,VLOOKUP($A22,Septembre!$A$1:$G$27,2,0))</f>
        <v>0</v>
      </c>
      <c r="R22" s="19">
        <f>VLOOKUP($A22,Octobre!$A$1:$G$27,5,0)</f>
        <v>0</v>
      </c>
      <c r="S22" s="19">
        <f>IF(VLOOKUP($A22,Octobre!$A$1:$G$27,2,0)="abs",0,VLOOKUP($A22,Octobre!$A$1:$G$27,2,0))</f>
        <v>0</v>
      </c>
      <c r="T22" s="19">
        <f>VLOOKUP($A22,'Novembre I'!$A$1:$G$27,5,0)</f>
        <v>0</v>
      </c>
      <c r="U22" s="19">
        <f>IF(VLOOKUP($A22,'Novembre I'!$A$1:$G$27,2,0)="abs",0,VLOOKUP($A22,'Novembre II'!$A$1:$G$27,2,0))</f>
        <v>0</v>
      </c>
      <c r="V22" s="19">
        <f>VLOOKUP($A22,'Novembre II'!$A$1:$G$27,5,0)</f>
        <v>0</v>
      </c>
      <c r="W22" s="19">
        <f>IF(VLOOKUP($A22,'Novembre II'!$A$1:$G$27,2,0)="abs",0,VLOOKUP($A22,'Novembre II'!$A$1:$G$27,2,0))</f>
        <v>0</v>
      </c>
      <c r="X22" s="19">
        <f>VLOOKUP($A22,Decembre!$A$1:$G$27,5,0)</f>
        <v>0</v>
      </c>
      <c r="Y22" s="19">
        <f>IF(VLOOKUP($A22,Decembre!$A$1:$G$27,2,0)="abs",0,VLOOKUP($A22,Decembre!$A$1:$G$27,2,0))</f>
        <v>0</v>
      </c>
      <c r="Z22" s="27">
        <f t="shared" si="0"/>
        <v>0</v>
      </c>
      <c r="AA22" s="27">
        <f t="shared" si="1"/>
        <v>0</v>
      </c>
      <c r="AB22" s="28" t="str">
        <f t="shared" si="2"/>
        <v/>
      </c>
      <c r="AC22" s="28" t="str">
        <f t="shared" si="3"/>
        <v/>
      </c>
    </row>
    <row r="23" spans="1:29" x14ac:dyDescent="0.3">
      <c r="A23" s="19" t="s">
        <v>38</v>
      </c>
      <c r="B23" s="19">
        <f>VLOOKUP($A23,Janvier!$A$1:$G$27,5,0)</f>
        <v>0</v>
      </c>
      <c r="C23" s="19">
        <f>IF(VLOOKUP($A23,Janvier!$A$1:$G$27,2,0)="abs",0,VLOOKUP($A23,Janvier!$A$1:$G$27,2,0))</f>
        <v>0</v>
      </c>
      <c r="D23" s="19">
        <f>VLOOKUP($A23,'Février '!$A$1:$G$27,5,0)</f>
        <v>0</v>
      </c>
      <c r="E23" s="19">
        <f>IF(VLOOKUP($A23,'Février '!$A$1:$G$27,2,0)="abs",0,VLOOKUP($A23,'Février '!$A$1:$G$27,2,0))</f>
        <v>0</v>
      </c>
      <c r="F23" s="19">
        <f>VLOOKUP($A23,Mars!$A$1:$G$27,5,0)</f>
        <v>0</v>
      </c>
      <c r="G23" s="19">
        <f>IF(VLOOKUP($A23,Mars!$A$1:$G$27,2,0)="abs",0,VLOOKUP($A23,Mars!$A$1:$G$27,2,0))</f>
        <v>0</v>
      </c>
      <c r="H23" s="19">
        <f>VLOOKUP($A23,Avril!$A$1:$G$27,5,0)</f>
        <v>0</v>
      </c>
      <c r="I23" s="19">
        <f>IF(VLOOKUP($A23,Avril!$A$1:$G$27,2,0)="abs",0,VLOOKUP($A23,Avril!$A$1:$G$27,2,0))</f>
        <v>0</v>
      </c>
      <c r="J23" s="19">
        <f>VLOOKUP($A23,Mai!$A$1:$G$27,5,0)</f>
        <v>0</v>
      </c>
      <c r="K23" s="19">
        <f>IF(VLOOKUP($A23,Mai!$A$1:$G$27,2,0)="abs",0,VLOOKUP($A23,Mai!$A$1:$G$27,2,0))</f>
        <v>0</v>
      </c>
      <c r="L23" s="19">
        <f>VLOOKUP($A23,Juin!$A$1:$G$27,5,0)</f>
        <v>0</v>
      </c>
      <c r="M23" s="19">
        <f>IF(VLOOKUP($A23,Juin!$A$1:$G$27,2,0)="abs",0,VLOOKUP($A23,Juin!$A$1:$G$27,2,0))</f>
        <v>0</v>
      </c>
      <c r="N23" s="19">
        <f>VLOOKUP($A23,Juillet!$A$1:$G$27,5,0)</f>
        <v>0</v>
      </c>
      <c r="O23" s="19">
        <f>IF(VLOOKUP($A23,Juillet!$A$1:$G$27,2,0)="abs",0,VLOOKUP($A23,Juillet!$A$1:$G$27,2,0))</f>
        <v>0</v>
      </c>
      <c r="P23" s="19">
        <f>VLOOKUP($A23,Septembre!$A$1:$G$27,5,0)</f>
        <v>0</v>
      </c>
      <c r="Q23" s="19">
        <f>IF(VLOOKUP($A23,Septembre!$A$1:$G$27,2,0)="abs",0,VLOOKUP($A23,Septembre!$A$1:$G$27,2,0))</f>
        <v>0</v>
      </c>
      <c r="R23" s="19">
        <f>VLOOKUP($A23,Octobre!$A$1:$G$27,5,0)</f>
        <v>0</v>
      </c>
      <c r="S23" s="19">
        <f>IF(VLOOKUP($A23,Octobre!$A$1:$G$27,2,0)="abs",0,VLOOKUP($A23,Octobre!$A$1:$G$27,2,0))</f>
        <v>0</v>
      </c>
      <c r="T23" s="19">
        <f>VLOOKUP($A23,'Novembre I'!$A$1:$G$27,5,0)</f>
        <v>0</v>
      </c>
      <c r="U23" s="19">
        <f>IF(VLOOKUP($A23,'Novembre I'!$A$1:$G$27,2,0)="abs",0,VLOOKUP($A23,'Novembre II'!$A$1:$G$27,2,0))</f>
        <v>0</v>
      </c>
      <c r="V23" s="19">
        <f>VLOOKUP($A23,'Novembre II'!$A$1:$G$27,5,0)</f>
        <v>0</v>
      </c>
      <c r="W23" s="19">
        <f>IF(VLOOKUP($A23,'Novembre II'!$A$1:$G$27,2,0)="abs",0,VLOOKUP($A23,'Novembre II'!$A$1:$G$27,2,0))</f>
        <v>0</v>
      </c>
      <c r="X23" s="19">
        <f>VLOOKUP($A23,Decembre!$A$1:$G$27,5,0)</f>
        <v>0</v>
      </c>
      <c r="Y23" s="19">
        <f>IF(VLOOKUP($A23,Decembre!$A$1:$G$27,2,0)="abs",0,VLOOKUP($A23,Decembre!$A$1:$G$27,2,0))</f>
        <v>0</v>
      </c>
      <c r="Z23" s="27">
        <f t="shared" si="0"/>
        <v>0</v>
      </c>
      <c r="AA23" s="27">
        <f t="shared" si="1"/>
        <v>0</v>
      </c>
      <c r="AB23" s="28" t="str">
        <f t="shared" si="2"/>
        <v/>
      </c>
      <c r="AC23" s="28" t="str">
        <f t="shared" si="3"/>
        <v/>
      </c>
    </row>
    <row r="24" spans="1:29" x14ac:dyDescent="0.3">
      <c r="A24" s="19" t="s">
        <v>39</v>
      </c>
      <c r="B24" s="19">
        <f>VLOOKUP($A24,Janvier!$A$1:$G$27,5,0)</f>
        <v>0</v>
      </c>
      <c r="C24" s="19">
        <f>IF(VLOOKUP($A24,Janvier!$A$1:$G$27,2,0)="abs",0,VLOOKUP($A24,Janvier!$A$1:$G$27,2,0))</f>
        <v>0</v>
      </c>
      <c r="D24" s="19">
        <f>VLOOKUP($A24,'Février '!$A$1:$G$27,5,0)</f>
        <v>0</v>
      </c>
      <c r="E24" s="19">
        <f>IF(VLOOKUP($A24,'Février '!$A$1:$G$27,2,0)="abs",0,VLOOKUP($A24,'Février '!$A$1:$G$27,2,0))</f>
        <v>0</v>
      </c>
      <c r="F24" s="19">
        <f>VLOOKUP($A24,Mars!$A$1:$G$27,5,0)</f>
        <v>0</v>
      </c>
      <c r="G24" s="19">
        <f>IF(VLOOKUP($A24,Mars!$A$1:$G$27,2,0)="abs",0,VLOOKUP($A24,Mars!$A$1:$G$27,2,0))</f>
        <v>0</v>
      </c>
      <c r="H24" s="19">
        <f>VLOOKUP($A24,Avril!$A$1:$G$27,5,0)</f>
        <v>0</v>
      </c>
      <c r="I24" s="19">
        <f>IF(VLOOKUP($A24,Avril!$A$1:$G$27,2,0)="abs",0,VLOOKUP($A24,Avril!$A$1:$G$27,2,0))</f>
        <v>0</v>
      </c>
      <c r="J24" s="19">
        <f>VLOOKUP($A24,Mai!$A$1:$G$27,5,0)</f>
        <v>0</v>
      </c>
      <c r="K24" s="19">
        <f>IF(VLOOKUP($A24,Mai!$A$1:$G$27,2,0)="abs",0,VLOOKUP($A24,Mai!$A$1:$G$27,2,0))</f>
        <v>0</v>
      </c>
      <c r="L24" s="19">
        <f>VLOOKUP($A24,Juin!$A$1:$G$27,5,0)</f>
        <v>0</v>
      </c>
      <c r="M24" s="19">
        <f>IF(VLOOKUP($A24,Juin!$A$1:$G$27,2,0)="abs",0,VLOOKUP($A24,Juin!$A$1:$G$27,2,0))</f>
        <v>0</v>
      </c>
      <c r="N24" s="19">
        <f>VLOOKUP($A24,Juillet!$A$1:$G$27,5,0)</f>
        <v>0</v>
      </c>
      <c r="O24" s="19">
        <f>IF(VLOOKUP($A24,Juillet!$A$1:$G$27,2,0)="abs",0,VLOOKUP($A24,Juillet!$A$1:$G$27,2,0))</f>
        <v>0</v>
      </c>
      <c r="P24" s="19">
        <f>VLOOKUP($A24,Septembre!$A$1:$G$27,5,0)</f>
        <v>0</v>
      </c>
      <c r="Q24" s="19">
        <f>IF(VLOOKUP($A24,Septembre!$A$1:$G$27,2,0)="abs",0,VLOOKUP($A24,Septembre!$A$1:$G$27,2,0))</f>
        <v>0</v>
      </c>
      <c r="R24" s="19">
        <f>VLOOKUP($A24,Octobre!$A$1:$G$27,5,0)</f>
        <v>0</v>
      </c>
      <c r="S24" s="19">
        <f>IF(VLOOKUP($A24,Octobre!$A$1:$G$27,2,0)="abs",0,VLOOKUP($A24,Octobre!$A$1:$G$27,2,0))</f>
        <v>0</v>
      </c>
      <c r="T24" s="19">
        <f>VLOOKUP($A24,'Novembre I'!$A$1:$G$27,5,0)</f>
        <v>0</v>
      </c>
      <c r="U24" s="19">
        <f>IF(VLOOKUP($A24,'Novembre I'!$A$1:$G$27,2,0)="abs",0,VLOOKUP($A24,'Novembre II'!$A$1:$G$27,2,0))</f>
        <v>0</v>
      </c>
      <c r="V24" s="19">
        <f>VLOOKUP($A24,'Novembre II'!$A$1:$G$27,5,0)</f>
        <v>0</v>
      </c>
      <c r="W24" s="19">
        <f>IF(VLOOKUP($A24,'Novembre II'!$A$1:$G$27,2,0)="abs",0,VLOOKUP($A24,'Novembre II'!$A$1:$G$27,2,0))</f>
        <v>0</v>
      </c>
      <c r="X24" s="19">
        <f>VLOOKUP($A24,Decembre!$A$1:$G$27,5,0)</f>
        <v>0</v>
      </c>
      <c r="Y24" s="19">
        <f>IF(VLOOKUP($A24,Decembre!$A$1:$G$27,2,0)="abs",0,VLOOKUP($A24,Decembre!$A$1:$G$27,2,0))</f>
        <v>0</v>
      </c>
      <c r="Z24" s="27">
        <f t="shared" si="0"/>
        <v>0</v>
      </c>
      <c r="AA24" s="27">
        <f t="shared" si="1"/>
        <v>0</v>
      </c>
      <c r="AB24" s="28" t="str">
        <f t="shared" si="2"/>
        <v/>
      </c>
      <c r="AC24" s="28" t="str">
        <f t="shared" si="3"/>
        <v/>
      </c>
    </row>
    <row r="25" spans="1:29" ht="15" customHeight="1" x14ac:dyDescent="0.3">
      <c r="A25" s="19" t="s">
        <v>40</v>
      </c>
      <c r="B25" s="19">
        <f>VLOOKUP($A25,Janvier!$A$1:$G$27,5,0)</f>
        <v>0</v>
      </c>
      <c r="C25" s="19">
        <f>IF(VLOOKUP($A25,Janvier!$A$1:$G$27,2,0)="abs",0,VLOOKUP($A25,Janvier!$A$1:$G$27,2,0))</f>
        <v>0</v>
      </c>
      <c r="D25" s="19">
        <f>VLOOKUP($A25,'Février '!$A$1:$G$27,5,0)</f>
        <v>0</v>
      </c>
      <c r="E25" s="19">
        <f>IF(VLOOKUP($A25,'Février '!$A$1:$G$27,2,0)="abs",0,VLOOKUP($A25,'Février '!$A$1:$G$27,2,0))</f>
        <v>0</v>
      </c>
      <c r="F25" s="19">
        <f>VLOOKUP($A25,Mars!$A$1:$G$27,5,0)</f>
        <v>0</v>
      </c>
      <c r="G25" s="19">
        <f>IF(VLOOKUP($A25,Mars!$A$1:$G$27,2,0)="abs",0,VLOOKUP($A25,Mars!$A$1:$G$27,2,0))</f>
        <v>0</v>
      </c>
      <c r="H25" s="19">
        <f>VLOOKUP($A25,Avril!$A$1:$G$27,5,0)</f>
        <v>0</v>
      </c>
      <c r="I25" s="19">
        <f>IF(VLOOKUP($A25,Avril!$A$1:$G$27,2,0)="abs",0,VLOOKUP($A25,Avril!$A$1:$G$27,2,0))</f>
        <v>0</v>
      </c>
      <c r="J25" s="19">
        <f>VLOOKUP($A25,Mai!$A$1:$G$27,5,0)</f>
        <v>0</v>
      </c>
      <c r="K25" s="19">
        <f>IF(VLOOKUP($A25,Mai!$A$1:$G$27,2,0)="abs",0,VLOOKUP($A25,Mai!$A$1:$G$27,2,0))</f>
        <v>0</v>
      </c>
      <c r="L25" s="19">
        <f>VLOOKUP($A25,Juin!$A$1:$G$27,5,0)</f>
        <v>0</v>
      </c>
      <c r="M25" s="19">
        <f>IF(VLOOKUP($A25,Juin!$A$1:$G$27,2,0)="abs",0,VLOOKUP($A25,Juin!$A$1:$G$27,2,0))</f>
        <v>0</v>
      </c>
      <c r="N25" s="19">
        <f>VLOOKUP($A25,Juillet!$A$1:$G$27,5,0)</f>
        <v>0</v>
      </c>
      <c r="O25" s="19">
        <f>IF(VLOOKUP($A25,Juillet!$A$1:$G$27,2,0)="abs",0,VLOOKUP($A25,Juillet!$A$1:$G$27,2,0))</f>
        <v>0</v>
      </c>
      <c r="P25" s="19">
        <f>VLOOKUP($A25,Septembre!$A$1:$G$27,5,0)</f>
        <v>0</v>
      </c>
      <c r="Q25" s="19">
        <f>IF(VLOOKUP($A25,Septembre!$A$1:$G$27,2,0)="abs",0,VLOOKUP($A25,Septembre!$A$1:$G$27,2,0))</f>
        <v>0</v>
      </c>
      <c r="R25" s="19">
        <f>VLOOKUP($A25,Octobre!$A$1:$G$27,5,0)</f>
        <v>0</v>
      </c>
      <c r="S25" s="19">
        <f>IF(VLOOKUP($A25,Octobre!$A$1:$G$27,2,0)="abs",0,VLOOKUP($A25,Octobre!$A$1:$G$27,2,0))</f>
        <v>0</v>
      </c>
      <c r="T25" s="19">
        <f>VLOOKUP($A25,'Novembre I'!$A$1:$G$27,5,0)</f>
        <v>0</v>
      </c>
      <c r="U25" s="19">
        <f>IF(VLOOKUP($A25,'Novembre I'!$A$1:$G$27,2,0)="abs",0,VLOOKUP($A25,'Novembre II'!$A$1:$G$27,2,0))</f>
        <v>0</v>
      </c>
      <c r="V25" s="19">
        <f>VLOOKUP($A25,'Novembre II'!$A$1:$G$27,5,0)</f>
        <v>0</v>
      </c>
      <c r="W25" s="19">
        <f>IF(VLOOKUP($A25,'Novembre II'!$A$1:$G$27,2,0)="abs",0,VLOOKUP($A25,'Novembre II'!$A$1:$G$27,2,0))</f>
        <v>0</v>
      </c>
      <c r="X25" s="19">
        <f>VLOOKUP($A25,Decembre!$A$1:$G$27,5,0)</f>
        <v>0</v>
      </c>
      <c r="Y25" s="19">
        <f>IF(VLOOKUP($A25,Decembre!$A$1:$G$27,2,0)="abs",0,VLOOKUP($A25,Decembre!$A$1:$G$27,2,0))</f>
        <v>0</v>
      </c>
      <c r="Z25" s="27">
        <f t="shared" si="0"/>
        <v>0</v>
      </c>
      <c r="AA25" s="27">
        <f t="shared" si="1"/>
        <v>0</v>
      </c>
      <c r="AB25" s="28" t="str">
        <f t="shared" si="2"/>
        <v/>
      </c>
      <c r="AC25" s="28" t="str">
        <f t="shared" si="3"/>
        <v/>
      </c>
    </row>
    <row r="26" spans="1:29" x14ac:dyDescent="0.3">
      <c r="A26" s="19" t="s">
        <v>41</v>
      </c>
      <c r="B26" s="19">
        <f>VLOOKUP($A26,Janvier!$A$1:$G$27,5,0)</f>
        <v>0</v>
      </c>
      <c r="C26" s="19">
        <f>IF(VLOOKUP($A26,Janvier!$A$1:$G$27,2,0)="abs",0,VLOOKUP($A26,Janvier!$A$1:$G$27,2,0))</f>
        <v>0</v>
      </c>
      <c r="D26" s="19">
        <f>VLOOKUP($A26,'Février '!$A$1:$G$27,5,0)</f>
        <v>0</v>
      </c>
      <c r="E26" s="19">
        <f>IF(VLOOKUP($A26,'Février '!$A$1:$G$27,2,0)="abs",0,VLOOKUP($A26,'Février '!$A$1:$G$27,2,0))</f>
        <v>0</v>
      </c>
      <c r="F26" s="19">
        <f>VLOOKUP($A26,Mars!$A$1:$G$27,5,0)</f>
        <v>0</v>
      </c>
      <c r="G26" s="19">
        <f>IF(VLOOKUP($A26,Mars!$A$1:$G$27,2,0)="abs",0,VLOOKUP($A26,Mars!$A$1:$G$27,2,0))</f>
        <v>0</v>
      </c>
      <c r="H26" s="19">
        <f>VLOOKUP($A26,Avril!$A$1:$G$27,5,0)</f>
        <v>0</v>
      </c>
      <c r="I26" s="19">
        <f>IF(VLOOKUP($A26,Avril!$A$1:$G$27,2,0)="abs",0,VLOOKUP($A26,Avril!$A$1:$G$27,2,0))</f>
        <v>0</v>
      </c>
      <c r="J26" s="19">
        <f>VLOOKUP($A26,Mai!$A$1:$G$27,5,0)</f>
        <v>0</v>
      </c>
      <c r="K26" s="19">
        <f>IF(VLOOKUP($A26,Mai!$A$1:$G$27,2,0)="abs",0,VLOOKUP($A26,Mai!$A$1:$G$27,2,0))</f>
        <v>0</v>
      </c>
      <c r="L26" s="19">
        <f>VLOOKUP($A26,Juin!$A$1:$G$27,5,0)</f>
        <v>0</v>
      </c>
      <c r="M26" s="19">
        <f>IF(VLOOKUP($A26,Juin!$A$1:$G$27,2,0)="abs",0,VLOOKUP($A26,Juin!$A$1:$G$27,2,0))</f>
        <v>0</v>
      </c>
      <c r="N26" s="19">
        <f>VLOOKUP($A26,Juillet!$A$1:$G$27,5,0)</f>
        <v>0</v>
      </c>
      <c r="O26" s="19">
        <f>IF(VLOOKUP($A26,Juillet!$A$1:$G$27,2,0)="abs",0,VLOOKUP($A26,Juillet!$A$1:$G$27,2,0))</f>
        <v>0</v>
      </c>
      <c r="P26" s="19">
        <f>VLOOKUP($A26,Septembre!$A$1:$G$27,5,0)</f>
        <v>0</v>
      </c>
      <c r="Q26" s="19">
        <f>IF(VLOOKUP($A26,Septembre!$A$1:$G$27,2,0)="abs",0,VLOOKUP($A26,Septembre!$A$1:$G$27,2,0))</f>
        <v>0</v>
      </c>
      <c r="R26" s="19">
        <f>VLOOKUP($A26,Octobre!$A$1:$G$27,5,0)</f>
        <v>0</v>
      </c>
      <c r="S26" s="19">
        <f>IF(VLOOKUP($A26,Octobre!$A$1:$G$27,2,0)="abs",0,VLOOKUP($A26,Octobre!$A$1:$G$27,2,0))</f>
        <v>0</v>
      </c>
      <c r="T26" s="19">
        <f>VLOOKUP($A26,'Novembre I'!$A$1:$G$27,5,0)</f>
        <v>0</v>
      </c>
      <c r="U26" s="19">
        <f>IF(VLOOKUP($A26,'Novembre I'!$A$1:$G$27,2,0)="abs",0,VLOOKUP($A26,'Novembre II'!$A$1:$G$27,2,0))</f>
        <v>0</v>
      </c>
      <c r="V26" s="19">
        <f>VLOOKUP($A26,'Novembre II'!$A$1:$G$27,5,0)</f>
        <v>0</v>
      </c>
      <c r="W26" s="19">
        <f>IF(VLOOKUP($A26,'Novembre II'!$A$1:$G$27,2,0)="abs",0,VLOOKUP($A26,'Novembre II'!$A$1:$G$27,2,0))</f>
        <v>0</v>
      </c>
      <c r="X26" s="19">
        <f>VLOOKUP($A26,Decembre!$A$1:$G$27,5,0)</f>
        <v>0</v>
      </c>
      <c r="Y26" s="19">
        <f>IF(VLOOKUP($A26,Decembre!$A$1:$G$27,2,0)="abs",0,VLOOKUP($A26,Decembre!$A$1:$G$27,2,0))</f>
        <v>0</v>
      </c>
      <c r="Z26" s="27">
        <f t="shared" si="0"/>
        <v>0</v>
      </c>
      <c r="AA26" s="27">
        <f t="shared" si="1"/>
        <v>0</v>
      </c>
      <c r="AB26" s="28" t="str">
        <f t="shared" si="2"/>
        <v/>
      </c>
      <c r="AC26" s="28" t="str">
        <f t="shared" si="3"/>
        <v/>
      </c>
    </row>
    <row r="27" spans="1:29" x14ac:dyDescent="0.3">
      <c r="A27" s="19" t="s">
        <v>42</v>
      </c>
      <c r="B27" s="19">
        <f>VLOOKUP($A27,Janvier!$A$1:$G$27,5,0)</f>
        <v>0</v>
      </c>
      <c r="C27" s="19">
        <f>IF(VLOOKUP($A27,Janvier!$A$1:$G$27,2,0)="abs",0,VLOOKUP($A27,Janvier!$A$1:$G$27,2,0))</f>
        <v>0</v>
      </c>
      <c r="D27" s="19">
        <f>VLOOKUP($A27,'Février '!$A$1:$G$27,5,0)</f>
        <v>0</v>
      </c>
      <c r="E27" s="19">
        <f>IF(VLOOKUP($A27,'Février '!$A$1:$G$27,2,0)="abs",0,VLOOKUP($A27,'Février '!$A$1:$G$27,2,0))</f>
        <v>0</v>
      </c>
      <c r="F27" s="19">
        <f>VLOOKUP($A27,Mars!$A$1:$G$27,5,0)</f>
        <v>0</v>
      </c>
      <c r="G27" s="19">
        <f>IF(VLOOKUP($A27,Mars!$A$1:$G$27,2,0)="abs",0,VLOOKUP($A27,Mars!$A$1:$G$27,2,0))</f>
        <v>0</v>
      </c>
      <c r="H27" s="19">
        <f>VLOOKUP($A27,Avril!$A$1:$G$27,5,0)</f>
        <v>0</v>
      </c>
      <c r="I27" s="19">
        <f>IF(VLOOKUP($A27,Avril!$A$1:$G$27,2,0)="abs",0,VLOOKUP($A27,Avril!$A$1:$G$27,2,0))</f>
        <v>0</v>
      </c>
      <c r="J27" s="19">
        <f>VLOOKUP($A27,Mai!$A$1:$G$27,5,0)</f>
        <v>0</v>
      </c>
      <c r="K27" s="19">
        <f>IF(VLOOKUP($A27,Mai!$A$1:$G$27,2,0)="abs",0,VLOOKUP($A27,Mai!$A$1:$G$27,2,0))</f>
        <v>0</v>
      </c>
      <c r="L27" s="19">
        <f>VLOOKUP($A27,Juin!$A$1:$G$27,5,0)</f>
        <v>0</v>
      </c>
      <c r="M27" s="19">
        <f>IF(VLOOKUP($A27,Juin!$A$1:$G$27,2,0)="abs",0,VLOOKUP($A27,Juin!$A$1:$G$27,2,0))</f>
        <v>0</v>
      </c>
      <c r="N27" s="19">
        <f>VLOOKUP($A27,Juillet!$A$1:$G$27,5,0)</f>
        <v>0</v>
      </c>
      <c r="O27" s="19">
        <f>IF(VLOOKUP($A27,Juillet!$A$1:$G$27,2,0)="abs",0,VLOOKUP($A27,Juillet!$A$1:$G$27,2,0))</f>
        <v>0</v>
      </c>
      <c r="P27" s="19">
        <f>VLOOKUP($A27,Septembre!$A$1:$G$27,5,0)</f>
        <v>0</v>
      </c>
      <c r="Q27" s="19">
        <f>IF(VLOOKUP($A27,Septembre!$A$1:$G$27,2,0)="abs",0,VLOOKUP($A27,Septembre!$A$1:$G$27,2,0))</f>
        <v>0</v>
      </c>
      <c r="R27" s="19">
        <f>VLOOKUP($A27,Octobre!$A$1:$G$27,5,0)</f>
        <v>0</v>
      </c>
      <c r="S27" s="19">
        <f>IF(VLOOKUP($A27,Octobre!$A$1:$G$27,2,0)="abs",0,VLOOKUP($A27,Octobre!$A$1:$G$27,2,0))</f>
        <v>0</v>
      </c>
      <c r="T27" s="19">
        <f>VLOOKUP($A27,'Novembre I'!$A$1:$G$27,5,0)</f>
        <v>0</v>
      </c>
      <c r="U27" s="19">
        <f>IF(VLOOKUP($A27,'Novembre I'!$A$1:$G$27,2,0)="abs",0,VLOOKUP($A27,'Novembre II'!$A$1:$G$27,2,0))</f>
        <v>0</v>
      </c>
      <c r="V27" s="19">
        <f>VLOOKUP($A27,'Novembre II'!$A$1:$G$27,5,0)</f>
        <v>0</v>
      </c>
      <c r="W27" s="19">
        <f>IF(VLOOKUP($A27,'Novembre II'!$A$1:$G$27,2,0)="abs",0,VLOOKUP($A27,'Novembre II'!$A$1:$G$27,2,0))</f>
        <v>0</v>
      </c>
      <c r="X27" s="19">
        <f>VLOOKUP($A27,Decembre!$A$1:$G$27,5,0)</f>
        <v>0</v>
      </c>
      <c r="Y27" s="19">
        <f>IF(VLOOKUP($A27,Decembre!$A$1:$G$27,2,0)="abs",0,VLOOKUP($A27,Decembre!$A$1:$G$27,2,0))</f>
        <v>0</v>
      </c>
      <c r="Z27" s="27">
        <f t="shared" si="0"/>
        <v>0</v>
      </c>
      <c r="AA27" s="27">
        <f t="shared" si="1"/>
        <v>0</v>
      </c>
      <c r="AB27" s="28" t="str">
        <f t="shared" si="2"/>
        <v/>
      </c>
      <c r="AC27" s="28" t="str">
        <f t="shared" si="3"/>
        <v/>
      </c>
    </row>
    <row r="28" spans="1:29" x14ac:dyDescent="0.3">
      <c r="A28" s="19" t="s">
        <v>43</v>
      </c>
      <c r="B28" s="19">
        <f>VLOOKUP($A28,Janvier!$A$1:$G$27,5,0)</f>
        <v>0</v>
      </c>
      <c r="C28" s="19">
        <f>IF(VLOOKUP($A28,Janvier!$A$1:$G$27,2,0)="abs",0,VLOOKUP($A28,Janvier!$A$1:$G$27,2,0))</f>
        <v>0</v>
      </c>
      <c r="D28" s="19">
        <f>VLOOKUP($A28,'Février '!$A$1:$G$27,5,0)</f>
        <v>0</v>
      </c>
      <c r="E28" s="19">
        <f>IF(VLOOKUP($A28,'Février '!$A$1:$G$27,2,0)="abs",0,VLOOKUP($A28,'Février '!$A$1:$G$27,2,0))</f>
        <v>0</v>
      </c>
      <c r="F28" s="19">
        <f>VLOOKUP($A28,Mars!$A$1:$G$27,5,0)</f>
        <v>0</v>
      </c>
      <c r="G28" s="19">
        <f>IF(VLOOKUP($A28,Mars!$A$1:$G$27,2,0)="abs",0,VLOOKUP($A28,Mars!$A$1:$G$27,2,0))</f>
        <v>0</v>
      </c>
      <c r="H28" s="19">
        <f>VLOOKUP($A28,Avril!$A$1:$G$27,5,0)</f>
        <v>0</v>
      </c>
      <c r="I28" s="19">
        <f>IF(VLOOKUP($A28,Avril!$A$1:$G$27,2,0)="abs",0,VLOOKUP($A28,Avril!$A$1:$G$27,2,0))</f>
        <v>0</v>
      </c>
      <c r="J28" s="19">
        <f>VLOOKUP($A28,Mai!$A$1:$G$27,5,0)</f>
        <v>0</v>
      </c>
      <c r="K28" s="19">
        <f>IF(VLOOKUP($A28,Mai!$A$1:$G$27,2,0)="abs",0,VLOOKUP($A28,Mai!$A$1:$G$27,2,0))</f>
        <v>0</v>
      </c>
      <c r="L28" s="19">
        <f>VLOOKUP($A28,Juin!$A$1:$G$27,5,0)</f>
        <v>0</v>
      </c>
      <c r="M28" s="19">
        <f>IF(VLOOKUP($A28,Juin!$A$1:$G$27,2,0)="abs",0,VLOOKUP($A28,Juin!$A$1:$G$27,2,0))</f>
        <v>0</v>
      </c>
      <c r="N28" s="19">
        <f>VLOOKUP($A28,Juillet!$A$1:$G$27,5,0)</f>
        <v>0</v>
      </c>
      <c r="O28" s="19">
        <f>IF(VLOOKUP($A28,Juillet!$A$1:$G$27,2,0)="abs",0,VLOOKUP($A28,Juillet!$A$1:$G$27,2,0))</f>
        <v>0</v>
      </c>
      <c r="P28" s="19">
        <f>VLOOKUP($A28,Septembre!$A$1:$G$27,5,0)</f>
        <v>0</v>
      </c>
      <c r="Q28" s="19">
        <f>IF(VLOOKUP($A28,Septembre!$A$1:$G$27,2,0)="abs",0,VLOOKUP($A28,Septembre!$A$1:$G$27,2,0))</f>
        <v>0</v>
      </c>
      <c r="R28" s="19">
        <f>VLOOKUP($A28,Octobre!$A$1:$G$27,5,0)</f>
        <v>0</v>
      </c>
      <c r="S28" s="19">
        <f>IF(VLOOKUP($A28,Octobre!$A$1:$G$27,2,0)="abs",0,VLOOKUP($A28,Octobre!$A$1:$G$27,2,0))</f>
        <v>0</v>
      </c>
      <c r="T28" s="19">
        <f>VLOOKUP($A28,'Novembre I'!$A$1:$G$27,5,0)</f>
        <v>0</v>
      </c>
      <c r="U28" s="19">
        <f>IF(VLOOKUP($A28,'Novembre I'!$A$1:$G$27,2,0)="abs",0,VLOOKUP($A28,'Novembre II'!$A$1:$G$27,2,0))</f>
        <v>0</v>
      </c>
      <c r="V28" s="19">
        <f>VLOOKUP($A28,'Novembre II'!$A$1:$G$27,5,0)</f>
        <v>0</v>
      </c>
      <c r="W28" s="19">
        <f>IF(VLOOKUP($A28,'Novembre II'!$A$1:$G$27,2,0)="abs",0,VLOOKUP($A28,'Novembre II'!$A$1:$G$27,2,0))</f>
        <v>0</v>
      </c>
      <c r="X28" s="19">
        <f>VLOOKUP($A28,Decembre!$A$1:$G$27,5,0)</f>
        <v>0</v>
      </c>
      <c r="Y28" s="19">
        <f>IF(VLOOKUP($A28,Decembre!$A$1:$G$27,2,0)="abs",0,VLOOKUP($A28,Decembre!$A$1:$G$27,2,0))</f>
        <v>0</v>
      </c>
      <c r="Z28" s="27">
        <f t="shared" si="0"/>
        <v>0</v>
      </c>
      <c r="AA28" s="27">
        <f t="shared" si="1"/>
        <v>0</v>
      </c>
      <c r="AB28" s="28" t="str">
        <f t="shared" si="2"/>
        <v/>
      </c>
      <c r="AC28" s="28" t="str">
        <f t="shared" si="3"/>
        <v/>
      </c>
    </row>
    <row r="29" spans="1:29" x14ac:dyDescent="0.3">
      <c r="A29" s="19"/>
      <c r="Z29" s="29"/>
      <c r="AA29" s="29"/>
      <c r="AB29" s="30"/>
      <c r="AC29" s="30"/>
    </row>
    <row r="30" spans="1:29" x14ac:dyDescent="0.3">
      <c r="A30" s="19" t="s">
        <v>55</v>
      </c>
      <c r="B30" s="31">
        <f t="shared" ref="B30:AA30" si="4">SUM(B3:B27)</f>
        <v>12175</v>
      </c>
      <c r="C30" s="31">
        <f t="shared" si="4"/>
        <v>160</v>
      </c>
      <c r="D30" s="31">
        <f t="shared" si="4"/>
        <v>7035</v>
      </c>
      <c r="E30" s="31">
        <f t="shared" si="4"/>
        <v>88</v>
      </c>
      <c r="F30" s="31">
        <f t="shared" si="4"/>
        <v>11127</v>
      </c>
      <c r="G30" s="31">
        <f t="shared" si="4"/>
        <v>152</v>
      </c>
      <c r="H30" s="31">
        <f t="shared" si="4"/>
        <v>3151</v>
      </c>
      <c r="I30" s="31">
        <f t="shared" si="4"/>
        <v>22</v>
      </c>
      <c r="J30" s="31">
        <f t="shared" si="4"/>
        <v>3908</v>
      </c>
      <c r="K30" s="31">
        <f t="shared" si="4"/>
        <v>38</v>
      </c>
      <c r="L30" s="31">
        <f t="shared" si="4"/>
        <v>3608</v>
      </c>
      <c r="M30" s="31">
        <f t="shared" si="4"/>
        <v>25</v>
      </c>
      <c r="N30" s="31">
        <f t="shared" si="4"/>
        <v>6232</v>
      </c>
      <c r="O30" s="31">
        <f t="shared" si="4"/>
        <v>167</v>
      </c>
      <c r="P30" s="31">
        <f t="shared" si="4"/>
        <v>2404</v>
      </c>
      <c r="Q30" s="31">
        <f t="shared" si="4"/>
        <v>11</v>
      </c>
      <c r="R30" s="31">
        <f t="shared" si="4"/>
        <v>0</v>
      </c>
      <c r="S30" s="31">
        <f t="shared" si="4"/>
        <v>0</v>
      </c>
      <c r="T30" s="31">
        <f t="shared" si="4"/>
        <v>0</v>
      </c>
      <c r="U30" s="31">
        <f t="shared" si="4"/>
        <v>0</v>
      </c>
      <c r="V30" s="31">
        <f t="shared" si="4"/>
        <v>0</v>
      </c>
      <c r="W30" s="31">
        <f t="shared" si="4"/>
        <v>0</v>
      </c>
      <c r="X30" s="31">
        <f t="shared" si="4"/>
        <v>0</v>
      </c>
      <c r="Y30" s="31">
        <f t="shared" si="4"/>
        <v>0</v>
      </c>
      <c r="Z30" s="31">
        <f t="shared" si="4"/>
        <v>49640</v>
      </c>
      <c r="AA30" s="31">
        <f t="shared" si="4"/>
        <v>663</v>
      </c>
      <c r="AB30" s="30"/>
      <c r="AC30" s="30"/>
    </row>
  </sheetData>
  <sheetProtection sheet="1" objects="1" scenarios="1" selectLockedCells="1"/>
  <mergeCells count="14">
    <mergeCell ref="V1:W1"/>
    <mergeCell ref="X1:Y1"/>
    <mergeCell ref="Z1:AA1"/>
    <mergeCell ref="AB1:AC1"/>
    <mergeCell ref="L1:M1"/>
    <mergeCell ref="N1:O1"/>
    <mergeCell ref="P1:Q1"/>
    <mergeCell ref="R1:S1"/>
    <mergeCell ref="T1:U1"/>
    <mergeCell ref="B1:C1"/>
    <mergeCell ref="D1:E1"/>
    <mergeCell ref="F1:G1"/>
    <mergeCell ref="H1:I1"/>
    <mergeCell ref="J1:K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2" activePane="bottomLeft" state="frozen"/>
      <selection pane="bottomLeft" activeCell="B17" sqref="B17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32" t="s">
        <v>56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 t="s">
        <v>56</v>
      </c>
      <c r="C2" s="32"/>
      <c r="D2" s="32"/>
      <c r="E2" s="34">
        <f t="shared" ref="E2:E27" si="0">SUM(C2:D2)</f>
        <v>0</v>
      </c>
      <c r="F2" s="35" t="str">
        <f t="shared" ref="F2:F27" si="1">IF(B2="abs","",RANK(E2,$E$2:$E$27,0))</f>
        <v/>
      </c>
      <c r="G2" s="36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32">
        <v>11</v>
      </c>
      <c r="C3" s="32">
        <v>631</v>
      </c>
      <c r="D3" s="32">
        <v>206</v>
      </c>
      <c r="E3" s="34">
        <f t="shared" si="0"/>
        <v>837</v>
      </c>
      <c r="F3" s="35">
        <f t="shared" si="1"/>
        <v>9</v>
      </c>
      <c r="G3" s="36">
        <f t="shared" si="2"/>
        <v>420</v>
      </c>
    </row>
    <row r="4" spans="1:7" x14ac:dyDescent="0.3">
      <c r="A4" s="19" t="s">
        <v>20</v>
      </c>
      <c r="B4" s="32">
        <v>14</v>
      </c>
      <c r="C4" s="32">
        <v>932</v>
      </c>
      <c r="D4" s="32">
        <v>174</v>
      </c>
      <c r="E4" s="34">
        <f t="shared" si="0"/>
        <v>1106</v>
      </c>
      <c r="F4" s="35">
        <f t="shared" si="1"/>
        <v>4</v>
      </c>
      <c r="G4" s="36">
        <f t="shared" si="2"/>
        <v>470</v>
      </c>
    </row>
    <row r="5" spans="1:7" x14ac:dyDescent="0.3">
      <c r="A5" s="19" t="s">
        <v>21</v>
      </c>
      <c r="B5" s="32">
        <v>14</v>
      </c>
      <c r="C5" s="32">
        <v>843</v>
      </c>
      <c r="D5" s="32">
        <v>88</v>
      </c>
      <c r="E5" s="34">
        <f t="shared" si="0"/>
        <v>931</v>
      </c>
      <c r="F5" s="35">
        <f t="shared" si="1"/>
        <v>6</v>
      </c>
      <c r="G5" s="36">
        <f t="shared" si="2"/>
        <v>450</v>
      </c>
    </row>
    <row r="6" spans="1:7" x14ac:dyDescent="0.3">
      <c r="A6" s="19" t="s">
        <v>22</v>
      </c>
      <c r="B6" s="32" t="s">
        <v>56</v>
      </c>
      <c r="C6" s="32"/>
      <c r="D6" s="32"/>
      <c r="E6" s="34">
        <f t="shared" si="0"/>
        <v>0</v>
      </c>
      <c r="F6" s="35" t="str">
        <f t="shared" si="1"/>
        <v/>
      </c>
      <c r="G6" s="36">
        <f t="shared" si="2"/>
        <v>0</v>
      </c>
    </row>
    <row r="7" spans="1:7" x14ac:dyDescent="0.3">
      <c r="A7" s="19" t="s">
        <v>23</v>
      </c>
      <c r="B7" s="32">
        <v>19</v>
      </c>
      <c r="C7" s="32">
        <v>1420</v>
      </c>
      <c r="D7" s="32">
        <v>70</v>
      </c>
      <c r="E7" s="34">
        <f t="shared" si="0"/>
        <v>1490</v>
      </c>
      <c r="F7" s="35">
        <f t="shared" si="1"/>
        <v>2</v>
      </c>
      <c r="G7" s="36">
        <f t="shared" si="2"/>
        <v>490</v>
      </c>
    </row>
    <row r="8" spans="1:7" x14ac:dyDescent="0.3">
      <c r="A8" s="19" t="s">
        <v>24</v>
      </c>
      <c r="B8" s="32">
        <v>8</v>
      </c>
      <c r="C8" s="32">
        <v>562</v>
      </c>
      <c r="D8" s="32"/>
      <c r="E8" s="34">
        <f t="shared" si="0"/>
        <v>562</v>
      </c>
      <c r="F8" s="35">
        <f t="shared" si="1"/>
        <v>11</v>
      </c>
      <c r="G8" s="36">
        <f t="shared" si="2"/>
        <v>400</v>
      </c>
    </row>
    <row r="9" spans="1:7" x14ac:dyDescent="0.3">
      <c r="A9" s="19" t="s">
        <v>25</v>
      </c>
      <c r="B9" s="32" t="s">
        <v>56</v>
      </c>
      <c r="C9" s="32"/>
      <c r="D9" s="32"/>
      <c r="E9" s="34">
        <f t="shared" si="0"/>
        <v>0</v>
      </c>
      <c r="F9" s="35" t="str">
        <f t="shared" si="1"/>
        <v/>
      </c>
      <c r="G9" s="36">
        <f t="shared" si="2"/>
        <v>0</v>
      </c>
    </row>
    <row r="10" spans="1:7" x14ac:dyDescent="0.3">
      <c r="A10" s="19" t="s">
        <v>26</v>
      </c>
      <c r="B10" s="32" t="s">
        <v>56</v>
      </c>
      <c r="C10" s="32"/>
      <c r="D10" s="32"/>
      <c r="E10" s="34">
        <f t="shared" si="0"/>
        <v>0</v>
      </c>
      <c r="F10" s="35" t="str">
        <f t="shared" si="1"/>
        <v/>
      </c>
      <c r="G10" s="36">
        <f t="shared" si="2"/>
        <v>0</v>
      </c>
    </row>
    <row r="11" spans="1:7" x14ac:dyDescent="0.3">
      <c r="A11" s="19" t="s">
        <v>27</v>
      </c>
      <c r="B11" s="32" t="s">
        <v>56</v>
      </c>
      <c r="C11" s="32"/>
      <c r="D11" s="32"/>
      <c r="E11" s="34">
        <f t="shared" si="0"/>
        <v>0</v>
      </c>
      <c r="F11" s="35" t="str">
        <f t="shared" si="1"/>
        <v/>
      </c>
      <c r="G11" s="36">
        <f t="shared" si="2"/>
        <v>0</v>
      </c>
    </row>
    <row r="12" spans="1:7" x14ac:dyDescent="0.3">
      <c r="A12" s="19" t="s">
        <v>28</v>
      </c>
      <c r="B12" s="32" t="s">
        <v>56</v>
      </c>
      <c r="C12" s="32"/>
      <c r="D12" s="32"/>
      <c r="E12" s="34">
        <f t="shared" si="0"/>
        <v>0</v>
      </c>
      <c r="F12" s="35" t="str">
        <f t="shared" si="1"/>
        <v/>
      </c>
      <c r="G12" s="36">
        <f t="shared" si="2"/>
        <v>0</v>
      </c>
    </row>
    <row r="13" spans="1:7" x14ac:dyDescent="0.3">
      <c r="A13" s="19" t="s">
        <v>29</v>
      </c>
      <c r="B13" s="32">
        <v>26</v>
      </c>
      <c r="C13" s="32">
        <v>1742</v>
      </c>
      <c r="D13" s="32">
        <v>312</v>
      </c>
      <c r="E13" s="34">
        <f t="shared" si="0"/>
        <v>2054</v>
      </c>
      <c r="F13" s="35">
        <f t="shared" si="1"/>
        <v>1</v>
      </c>
      <c r="G13" s="36">
        <f t="shared" si="2"/>
        <v>500</v>
      </c>
    </row>
    <row r="14" spans="1:7" x14ac:dyDescent="0.3">
      <c r="A14" s="19" t="s">
        <v>30</v>
      </c>
      <c r="B14" s="32">
        <v>17</v>
      </c>
      <c r="C14" s="32">
        <v>919</v>
      </c>
      <c r="D14" s="32">
        <v>380</v>
      </c>
      <c r="E14" s="34">
        <f t="shared" si="0"/>
        <v>1299</v>
      </c>
      <c r="F14" s="35">
        <f t="shared" si="1"/>
        <v>3</v>
      </c>
      <c r="G14" s="36">
        <f t="shared" si="2"/>
        <v>480</v>
      </c>
    </row>
    <row r="15" spans="1:7" x14ac:dyDescent="0.3">
      <c r="A15" s="19" t="s">
        <v>31</v>
      </c>
      <c r="B15" s="32" t="s">
        <v>56</v>
      </c>
      <c r="C15" s="32"/>
      <c r="D15" s="32"/>
      <c r="E15" s="34">
        <f t="shared" si="0"/>
        <v>0</v>
      </c>
      <c r="F15" s="35" t="str">
        <f t="shared" si="1"/>
        <v/>
      </c>
      <c r="G15" s="36">
        <f t="shared" si="2"/>
        <v>0</v>
      </c>
    </row>
    <row r="16" spans="1:7" x14ac:dyDescent="0.3">
      <c r="A16" s="19" t="s">
        <v>32</v>
      </c>
      <c r="B16" s="32">
        <v>13</v>
      </c>
      <c r="C16" s="32">
        <v>932</v>
      </c>
      <c r="D16" s="32">
        <v>84</v>
      </c>
      <c r="E16" s="34">
        <f t="shared" si="0"/>
        <v>1016</v>
      </c>
      <c r="F16" s="35">
        <f t="shared" si="1"/>
        <v>5</v>
      </c>
      <c r="G16" s="36">
        <f t="shared" si="2"/>
        <v>460</v>
      </c>
    </row>
    <row r="17" spans="1:7" x14ac:dyDescent="0.3">
      <c r="A17" s="19" t="s">
        <v>33</v>
      </c>
      <c r="B17" s="32">
        <v>11</v>
      </c>
      <c r="C17" s="32">
        <v>684</v>
      </c>
      <c r="D17" s="32">
        <v>162</v>
      </c>
      <c r="E17" s="34">
        <f t="shared" si="0"/>
        <v>846</v>
      </c>
      <c r="F17" s="35">
        <f t="shared" si="1"/>
        <v>8</v>
      </c>
      <c r="G17" s="36">
        <f t="shared" si="2"/>
        <v>430</v>
      </c>
    </row>
    <row r="18" spans="1:7" x14ac:dyDescent="0.3">
      <c r="A18" s="19" t="s">
        <v>34</v>
      </c>
      <c r="B18" s="32">
        <v>9</v>
      </c>
      <c r="C18" s="32">
        <v>573</v>
      </c>
      <c r="D18" s="32">
        <v>72</v>
      </c>
      <c r="E18" s="34">
        <f t="shared" si="0"/>
        <v>645</v>
      </c>
      <c r="F18" s="35">
        <f t="shared" si="1"/>
        <v>10</v>
      </c>
      <c r="G18" s="36">
        <f t="shared" si="2"/>
        <v>410</v>
      </c>
    </row>
    <row r="19" spans="1:7" x14ac:dyDescent="0.3">
      <c r="A19" s="19" t="s">
        <v>35</v>
      </c>
      <c r="B19" s="32">
        <v>7</v>
      </c>
      <c r="C19" s="32">
        <v>473</v>
      </c>
      <c r="D19" s="32"/>
      <c r="E19" s="34">
        <f t="shared" si="0"/>
        <v>473</v>
      </c>
      <c r="F19" s="35">
        <f t="shared" si="1"/>
        <v>12</v>
      </c>
      <c r="G19" s="36">
        <f t="shared" si="2"/>
        <v>390</v>
      </c>
    </row>
    <row r="20" spans="1:7" x14ac:dyDescent="0.3">
      <c r="A20" s="19" t="s">
        <v>36</v>
      </c>
      <c r="B20" s="32">
        <v>11</v>
      </c>
      <c r="C20" s="32">
        <v>916</v>
      </c>
      <c r="D20" s="32"/>
      <c r="E20" s="34">
        <f t="shared" si="0"/>
        <v>916</v>
      </c>
      <c r="F20" s="35">
        <f t="shared" si="1"/>
        <v>7</v>
      </c>
      <c r="G20" s="36">
        <f t="shared" si="2"/>
        <v>440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7">
        <f t="shared" si="0"/>
        <v>0</v>
      </c>
      <c r="F25" s="35" t="str">
        <f t="shared" si="1"/>
        <v/>
      </c>
      <c r="G25" s="36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38">
        <f t="shared" si="0"/>
        <v>0</v>
      </c>
      <c r="F26" s="35" t="str">
        <f t="shared" si="1"/>
        <v/>
      </c>
      <c r="G26" s="36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8">
        <f t="shared" si="0"/>
        <v>0</v>
      </c>
      <c r="F27" s="35" t="str">
        <f t="shared" si="1"/>
        <v/>
      </c>
      <c r="G27" s="36">
        <f t="shared" si="2"/>
        <v>0</v>
      </c>
    </row>
    <row r="29" spans="1:7" ht="15" customHeight="1" x14ac:dyDescent="0.3">
      <c r="A29" s="39" t="s">
        <v>62</v>
      </c>
      <c r="B29" s="39">
        <f>SUM(B2:B27)</f>
        <v>160</v>
      </c>
      <c r="C29" s="39">
        <f>SUM(C2:C27)</f>
        <v>10627</v>
      </c>
      <c r="D29" s="39">
        <f>SUM(D2:D27)</f>
        <v>1548</v>
      </c>
      <c r="E29" s="39">
        <f>SUM(E2:E27)</f>
        <v>12175</v>
      </c>
      <c r="F29" s="39"/>
      <c r="G29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6" activePane="bottomLeft" state="frozen"/>
      <selection pane="bottomLeft" activeCell="C24" sqref="C24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13" t="s">
        <v>54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>
        <v>8</v>
      </c>
      <c r="C2" s="32">
        <v>344</v>
      </c>
      <c r="D2" s="32">
        <v>328</v>
      </c>
      <c r="E2" s="34">
        <f t="shared" ref="E2:E27" si="0">SUM(C2:D2)</f>
        <v>672</v>
      </c>
      <c r="F2" s="35">
        <f t="shared" ref="F2:F27" si="1">IF(B2="abs","",RANK(E2,$E$2:$E$27,0))</f>
        <v>3</v>
      </c>
      <c r="G2" s="36">
        <f t="shared" ref="G2:G27" si="2">IF(AND(B2&gt;0,B2&lt;&gt;"abs"),510-(F2*10),IF(B2=0,510-(((LARGE($F$2:$F$27,1)-1)*(10))+70),0))</f>
        <v>480</v>
      </c>
    </row>
    <row r="3" spans="1:7" x14ac:dyDescent="0.3">
      <c r="A3" s="19" t="s">
        <v>19</v>
      </c>
      <c r="B3" s="32">
        <v>3</v>
      </c>
      <c r="C3" s="32">
        <v>59</v>
      </c>
      <c r="D3" s="32">
        <v>166</v>
      </c>
      <c r="E3" s="34">
        <f t="shared" si="0"/>
        <v>225</v>
      </c>
      <c r="F3" s="35">
        <f t="shared" si="1"/>
        <v>12</v>
      </c>
      <c r="G3" s="36">
        <f t="shared" si="2"/>
        <v>390</v>
      </c>
    </row>
    <row r="4" spans="1:7" x14ac:dyDescent="0.3">
      <c r="A4" s="19" t="s">
        <v>20</v>
      </c>
      <c r="B4" s="32">
        <v>6</v>
      </c>
      <c r="C4" s="32">
        <v>349</v>
      </c>
      <c r="D4" s="32"/>
      <c r="E4" s="34">
        <f t="shared" si="0"/>
        <v>349</v>
      </c>
      <c r="F4" s="35">
        <f t="shared" si="1"/>
        <v>8</v>
      </c>
      <c r="G4" s="36">
        <f t="shared" si="2"/>
        <v>430</v>
      </c>
    </row>
    <row r="5" spans="1:7" x14ac:dyDescent="0.3">
      <c r="A5" s="19" t="s">
        <v>21</v>
      </c>
      <c r="B5" s="32">
        <v>3</v>
      </c>
      <c r="C5" s="32">
        <v>164</v>
      </c>
      <c r="D5" s="32"/>
      <c r="E5" s="34">
        <f t="shared" si="0"/>
        <v>164</v>
      </c>
      <c r="F5" s="35">
        <f t="shared" si="1"/>
        <v>13</v>
      </c>
      <c r="G5" s="36">
        <f t="shared" si="2"/>
        <v>380</v>
      </c>
    </row>
    <row r="6" spans="1:7" x14ac:dyDescent="0.3">
      <c r="A6" s="19" t="s">
        <v>22</v>
      </c>
      <c r="B6" s="32">
        <v>1</v>
      </c>
      <c r="C6" s="32">
        <v>70</v>
      </c>
      <c r="D6" s="32"/>
      <c r="E6" s="34">
        <f t="shared" si="0"/>
        <v>70</v>
      </c>
      <c r="F6" s="35">
        <f t="shared" si="1"/>
        <v>14</v>
      </c>
      <c r="G6" s="36">
        <f t="shared" si="2"/>
        <v>370</v>
      </c>
    </row>
    <row r="7" spans="1:7" x14ac:dyDescent="0.3">
      <c r="A7" s="19" t="s">
        <v>23</v>
      </c>
      <c r="B7" s="32">
        <v>8</v>
      </c>
      <c r="C7" s="32">
        <v>410</v>
      </c>
      <c r="D7" s="32">
        <v>186</v>
      </c>
      <c r="E7" s="34">
        <f t="shared" si="0"/>
        <v>596</v>
      </c>
      <c r="F7" s="35">
        <f t="shared" si="1"/>
        <v>4</v>
      </c>
      <c r="G7" s="36">
        <f t="shared" si="2"/>
        <v>470</v>
      </c>
    </row>
    <row r="8" spans="1:7" x14ac:dyDescent="0.3">
      <c r="A8" s="19" t="s">
        <v>24</v>
      </c>
      <c r="B8" s="32" t="s">
        <v>56</v>
      </c>
      <c r="C8" s="32"/>
      <c r="D8" s="32"/>
      <c r="E8" s="34">
        <f t="shared" si="0"/>
        <v>0</v>
      </c>
      <c r="F8" s="35" t="str">
        <f t="shared" si="1"/>
        <v/>
      </c>
      <c r="G8" s="36">
        <f t="shared" si="2"/>
        <v>0</v>
      </c>
    </row>
    <row r="9" spans="1:7" x14ac:dyDescent="0.3">
      <c r="A9" s="19" t="s">
        <v>25</v>
      </c>
      <c r="B9" s="32" t="s">
        <v>56</v>
      </c>
      <c r="C9" s="32"/>
      <c r="D9" s="32"/>
      <c r="E9" s="34">
        <f t="shared" si="0"/>
        <v>0</v>
      </c>
      <c r="F9" s="35" t="str">
        <f t="shared" si="1"/>
        <v/>
      </c>
      <c r="G9" s="36">
        <f t="shared" si="2"/>
        <v>0</v>
      </c>
    </row>
    <row r="10" spans="1:7" x14ac:dyDescent="0.3">
      <c r="A10" s="19" t="s">
        <v>26</v>
      </c>
      <c r="B10" s="32">
        <v>0</v>
      </c>
      <c r="C10" s="32"/>
      <c r="D10" s="32"/>
      <c r="E10" s="34">
        <f t="shared" si="0"/>
        <v>0</v>
      </c>
      <c r="F10" s="35">
        <f t="shared" si="1"/>
        <v>15</v>
      </c>
      <c r="G10" s="36">
        <f t="shared" si="2"/>
        <v>300</v>
      </c>
    </row>
    <row r="11" spans="1:7" x14ac:dyDescent="0.3">
      <c r="A11" s="19" t="s">
        <v>27</v>
      </c>
      <c r="B11" s="32">
        <v>3</v>
      </c>
      <c r="C11" s="32">
        <v>81</v>
      </c>
      <c r="D11" s="32">
        <v>174</v>
      </c>
      <c r="E11" s="34">
        <f t="shared" si="0"/>
        <v>255</v>
      </c>
      <c r="F11" s="35">
        <f t="shared" si="1"/>
        <v>11</v>
      </c>
      <c r="G11" s="36">
        <f t="shared" si="2"/>
        <v>400</v>
      </c>
    </row>
    <row r="12" spans="1:7" x14ac:dyDescent="0.3">
      <c r="A12" s="19" t="s">
        <v>28</v>
      </c>
      <c r="B12" s="32">
        <v>0</v>
      </c>
      <c r="C12" s="32"/>
      <c r="D12" s="32"/>
      <c r="E12" s="34">
        <f t="shared" si="0"/>
        <v>0</v>
      </c>
      <c r="F12" s="35">
        <f t="shared" si="1"/>
        <v>15</v>
      </c>
      <c r="G12" s="36">
        <f t="shared" si="2"/>
        <v>300</v>
      </c>
    </row>
    <row r="13" spans="1:7" x14ac:dyDescent="0.3">
      <c r="A13" s="19" t="s">
        <v>29</v>
      </c>
      <c r="B13" s="32">
        <v>17</v>
      </c>
      <c r="C13" s="32">
        <v>1188</v>
      </c>
      <c r="D13" s="32">
        <v>296</v>
      </c>
      <c r="E13" s="34">
        <f t="shared" si="0"/>
        <v>1484</v>
      </c>
      <c r="F13" s="35">
        <f t="shared" si="1"/>
        <v>1</v>
      </c>
      <c r="G13" s="36">
        <f t="shared" si="2"/>
        <v>500</v>
      </c>
    </row>
    <row r="14" spans="1:7" x14ac:dyDescent="0.3">
      <c r="A14" s="19" t="s">
        <v>30</v>
      </c>
      <c r="B14" s="32">
        <v>6</v>
      </c>
      <c r="C14" s="32">
        <v>120</v>
      </c>
      <c r="D14" s="32">
        <v>328</v>
      </c>
      <c r="E14" s="34">
        <f t="shared" si="0"/>
        <v>448</v>
      </c>
      <c r="F14" s="35">
        <f t="shared" si="1"/>
        <v>6</v>
      </c>
      <c r="G14" s="36">
        <f t="shared" si="2"/>
        <v>450</v>
      </c>
    </row>
    <row r="15" spans="1:7" x14ac:dyDescent="0.3">
      <c r="A15" s="19" t="s">
        <v>31</v>
      </c>
      <c r="B15" s="32">
        <v>5</v>
      </c>
      <c r="C15" s="32">
        <v>213</v>
      </c>
      <c r="D15" s="32">
        <v>284</v>
      </c>
      <c r="E15" s="34">
        <f t="shared" si="0"/>
        <v>497</v>
      </c>
      <c r="F15" s="35">
        <f t="shared" si="1"/>
        <v>5</v>
      </c>
      <c r="G15" s="36">
        <f t="shared" si="2"/>
        <v>460</v>
      </c>
    </row>
    <row r="16" spans="1:7" x14ac:dyDescent="0.3">
      <c r="A16" s="19" t="s">
        <v>32</v>
      </c>
      <c r="B16" s="32">
        <v>4</v>
      </c>
      <c r="C16" s="32">
        <v>119</v>
      </c>
      <c r="D16" s="32">
        <v>226</v>
      </c>
      <c r="E16" s="34">
        <f t="shared" si="0"/>
        <v>345</v>
      </c>
      <c r="F16" s="35">
        <f t="shared" si="1"/>
        <v>9</v>
      </c>
      <c r="G16" s="36">
        <f t="shared" si="2"/>
        <v>420</v>
      </c>
    </row>
    <row r="17" spans="1:7" x14ac:dyDescent="0.3">
      <c r="A17" s="19" t="s">
        <v>33</v>
      </c>
      <c r="B17" s="32">
        <v>4</v>
      </c>
      <c r="C17" s="32">
        <v>213</v>
      </c>
      <c r="D17" s="32">
        <v>116</v>
      </c>
      <c r="E17" s="34">
        <f t="shared" si="0"/>
        <v>329</v>
      </c>
      <c r="F17" s="35">
        <f t="shared" si="1"/>
        <v>10</v>
      </c>
      <c r="G17" s="36">
        <f t="shared" si="2"/>
        <v>410</v>
      </c>
    </row>
    <row r="18" spans="1:7" x14ac:dyDescent="0.3">
      <c r="A18" s="19" t="s">
        <v>34</v>
      </c>
      <c r="B18" s="32">
        <v>6</v>
      </c>
      <c r="C18" s="32">
        <v>345</v>
      </c>
      <c r="D18" s="32">
        <v>90</v>
      </c>
      <c r="E18" s="34">
        <f t="shared" si="0"/>
        <v>435</v>
      </c>
      <c r="F18" s="35">
        <f t="shared" si="1"/>
        <v>7</v>
      </c>
      <c r="G18" s="36">
        <f t="shared" si="2"/>
        <v>440</v>
      </c>
    </row>
    <row r="19" spans="1:7" x14ac:dyDescent="0.3">
      <c r="A19" s="19" t="s">
        <v>35</v>
      </c>
      <c r="B19" s="32" t="s">
        <v>56</v>
      </c>
      <c r="C19" s="32"/>
      <c r="D19" s="32"/>
      <c r="E19" s="34">
        <f t="shared" si="0"/>
        <v>0</v>
      </c>
      <c r="F19" s="35" t="str">
        <f t="shared" si="1"/>
        <v/>
      </c>
      <c r="G19" s="36">
        <f t="shared" si="2"/>
        <v>0</v>
      </c>
    </row>
    <row r="20" spans="1:7" x14ac:dyDescent="0.3">
      <c r="A20" s="19" t="s">
        <v>36</v>
      </c>
      <c r="B20" s="32">
        <v>14</v>
      </c>
      <c r="C20" s="32">
        <v>970</v>
      </c>
      <c r="D20" s="32">
        <v>196</v>
      </c>
      <c r="E20" s="34">
        <f t="shared" si="0"/>
        <v>1166</v>
      </c>
      <c r="F20" s="35">
        <f t="shared" si="1"/>
        <v>2</v>
      </c>
      <c r="G20" s="36">
        <f t="shared" si="2"/>
        <v>490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7">
        <f t="shared" si="0"/>
        <v>0</v>
      </c>
      <c r="F25" s="35" t="str">
        <f t="shared" si="1"/>
        <v/>
      </c>
      <c r="G25" s="36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38">
        <f t="shared" si="0"/>
        <v>0</v>
      </c>
      <c r="F26" s="35" t="str">
        <f t="shared" si="1"/>
        <v/>
      </c>
      <c r="G26" s="36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8">
        <f t="shared" si="0"/>
        <v>0</v>
      </c>
      <c r="F27" s="35" t="str">
        <f t="shared" si="1"/>
        <v/>
      </c>
      <c r="G27" s="36">
        <f t="shared" si="2"/>
        <v>0</v>
      </c>
    </row>
    <row r="29" spans="1:7" x14ac:dyDescent="0.3">
      <c r="A29" s="39" t="s">
        <v>62</v>
      </c>
      <c r="B29" s="39">
        <f>SUM(B2:B27)</f>
        <v>88</v>
      </c>
      <c r="C29" s="39">
        <f>SUM(C2:C27)</f>
        <v>4645</v>
      </c>
      <c r="D29" s="39">
        <f>SUM(D2:D27)</f>
        <v>2390</v>
      </c>
      <c r="E29" s="39">
        <f>SUM(E2:E27)</f>
        <v>7035</v>
      </c>
      <c r="F29" s="39"/>
      <c r="G29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C10" sqref="C10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13" t="s">
        <v>54</v>
      </c>
      <c r="C1" s="13" t="s">
        <v>57</v>
      </c>
      <c r="D1" s="13" t="s">
        <v>58</v>
      </c>
      <c r="E1" s="40" t="s">
        <v>59</v>
      </c>
      <c r="F1" s="40" t="s">
        <v>60</v>
      </c>
      <c r="G1" s="40" t="s">
        <v>61</v>
      </c>
    </row>
    <row r="2" spans="1:7" x14ac:dyDescent="0.3">
      <c r="A2" s="19" t="s">
        <v>18</v>
      </c>
      <c r="B2" s="32">
        <v>9</v>
      </c>
      <c r="C2" s="32">
        <v>771</v>
      </c>
      <c r="D2" s="32"/>
      <c r="E2" s="34">
        <f t="shared" ref="E2:E27" si="0">SUM(C2:D2)</f>
        <v>771</v>
      </c>
      <c r="F2" s="35">
        <f t="shared" ref="F2:F27" si="1">IF(B2="abs","",RANK(E2,$E$2:$E$27,0))</f>
        <v>7</v>
      </c>
      <c r="G2" s="36">
        <f t="shared" ref="G2:G27" si="2">IF(AND(B2&gt;0,B2&lt;&gt;"abs"),510-(F2*10),IF(B2=0,510-(((LARGE($F$2:$F$27,1)-1)*(10))+70),0))</f>
        <v>440</v>
      </c>
    </row>
    <row r="3" spans="1:7" x14ac:dyDescent="0.3">
      <c r="A3" s="19" t="s">
        <v>19</v>
      </c>
      <c r="B3" s="32">
        <v>5</v>
      </c>
      <c r="C3" s="32">
        <v>304</v>
      </c>
      <c r="D3" s="32"/>
      <c r="E3" s="34">
        <f t="shared" si="0"/>
        <v>304</v>
      </c>
      <c r="F3" s="35">
        <f t="shared" si="1"/>
        <v>14</v>
      </c>
      <c r="G3" s="36">
        <f t="shared" si="2"/>
        <v>370</v>
      </c>
    </row>
    <row r="4" spans="1:7" x14ac:dyDescent="0.3">
      <c r="A4" s="19" t="s">
        <v>20</v>
      </c>
      <c r="B4" s="32">
        <v>17</v>
      </c>
      <c r="C4" s="32">
        <v>1164</v>
      </c>
      <c r="D4" s="32">
        <v>162</v>
      </c>
      <c r="E4" s="34">
        <f t="shared" si="0"/>
        <v>1326</v>
      </c>
      <c r="F4" s="35">
        <f t="shared" si="1"/>
        <v>1</v>
      </c>
      <c r="G4" s="36">
        <f t="shared" si="2"/>
        <v>500</v>
      </c>
    </row>
    <row r="5" spans="1:7" x14ac:dyDescent="0.3">
      <c r="A5" s="19" t="s">
        <v>21</v>
      </c>
      <c r="B5" s="32">
        <v>13</v>
      </c>
      <c r="C5" s="32">
        <v>858</v>
      </c>
      <c r="D5" s="32"/>
      <c r="E5" s="34">
        <f t="shared" si="0"/>
        <v>858</v>
      </c>
      <c r="F5" s="35">
        <f t="shared" si="1"/>
        <v>3</v>
      </c>
      <c r="G5" s="36">
        <f t="shared" si="2"/>
        <v>480</v>
      </c>
    </row>
    <row r="6" spans="1:7" x14ac:dyDescent="0.3">
      <c r="A6" s="19" t="s">
        <v>22</v>
      </c>
      <c r="B6" s="32">
        <v>11</v>
      </c>
      <c r="C6" s="32">
        <v>840</v>
      </c>
      <c r="D6" s="32"/>
      <c r="E6" s="34">
        <f t="shared" si="0"/>
        <v>840</v>
      </c>
      <c r="F6" s="35">
        <f t="shared" si="1"/>
        <v>4</v>
      </c>
      <c r="G6" s="36">
        <f t="shared" si="2"/>
        <v>470</v>
      </c>
    </row>
    <row r="7" spans="1:7" x14ac:dyDescent="0.3">
      <c r="A7" s="19" t="s">
        <v>23</v>
      </c>
      <c r="B7" s="32">
        <v>14</v>
      </c>
      <c r="C7" s="32">
        <v>961</v>
      </c>
      <c r="D7" s="32"/>
      <c r="E7" s="34">
        <f t="shared" si="0"/>
        <v>961</v>
      </c>
      <c r="F7" s="35">
        <f t="shared" si="1"/>
        <v>2</v>
      </c>
      <c r="G7" s="36">
        <f t="shared" si="2"/>
        <v>490</v>
      </c>
    </row>
    <row r="8" spans="1:7" x14ac:dyDescent="0.3">
      <c r="A8" s="19" t="s">
        <v>24</v>
      </c>
      <c r="B8" s="32">
        <v>3</v>
      </c>
      <c r="C8" s="32">
        <v>210</v>
      </c>
      <c r="D8" s="32"/>
      <c r="E8" s="34">
        <f t="shared" si="0"/>
        <v>210</v>
      </c>
      <c r="F8" s="35">
        <f t="shared" si="1"/>
        <v>17</v>
      </c>
      <c r="G8" s="36">
        <f t="shared" si="2"/>
        <v>340</v>
      </c>
    </row>
    <row r="9" spans="1:7" x14ac:dyDescent="0.3">
      <c r="A9" s="19" t="s">
        <v>25</v>
      </c>
      <c r="B9" s="32">
        <v>5</v>
      </c>
      <c r="C9" s="32">
        <v>382</v>
      </c>
      <c r="D9" s="32">
        <v>100</v>
      </c>
      <c r="E9" s="34">
        <f t="shared" si="0"/>
        <v>482</v>
      </c>
      <c r="F9" s="35">
        <f t="shared" si="1"/>
        <v>12</v>
      </c>
      <c r="G9" s="36">
        <f t="shared" si="2"/>
        <v>390</v>
      </c>
    </row>
    <row r="10" spans="1:7" x14ac:dyDescent="0.3">
      <c r="A10" s="19" t="s">
        <v>26</v>
      </c>
      <c r="B10" s="32">
        <v>4</v>
      </c>
      <c r="C10" s="32">
        <v>214</v>
      </c>
      <c r="D10" s="32">
        <v>16</v>
      </c>
      <c r="E10" s="34">
        <f t="shared" si="0"/>
        <v>230</v>
      </c>
      <c r="F10" s="35">
        <f t="shared" si="1"/>
        <v>16</v>
      </c>
      <c r="G10" s="36">
        <f t="shared" si="2"/>
        <v>350</v>
      </c>
    </row>
    <row r="11" spans="1:7" x14ac:dyDescent="0.3">
      <c r="A11" s="19" t="s">
        <v>27</v>
      </c>
      <c r="B11" s="32">
        <v>5</v>
      </c>
      <c r="C11" s="32">
        <v>319</v>
      </c>
      <c r="D11" s="32"/>
      <c r="E11" s="34">
        <f t="shared" si="0"/>
        <v>319</v>
      </c>
      <c r="F11" s="35">
        <f t="shared" si="1"/>
        <v>13</v>
      </c>
      <c r="G11" s="36">
        <f t="shared" si="2"/>
        <v>380</v>
      </c>
    </row>
    <row r="12" spans="1:7" x14ac:dyDescent="0.3">
      <c r="A12" s="19" t="s">
        <v>28</v>
      </c>
      <c r="B12" s="32" t="s">
        <v>56</v>
      </c>
      <c r="C12" s="32"/>
      <c r="D12" s="32"/>
      <c r="E12" s="34">
        <f t="shared" si="0"/>
        <v>0</v>
      </c>
      <c r="F12" s="35" t="str">
        <f t="shared" si="1"/>
        <v/>
      </c>
      <c r="G12" s="36">
        <f t="shared" si="2"/>
        <v>0</v>
      </c>
    </row>
    <row r="13" spans="1:7" x14ac:dyDescent="0.3">
      <c r="A13" s="19" t="s">
        <v>29</v>
      </c>
      <c r="B13" s="32">
        <v>11</v>
      </c>
      <c r="C13" s="32">
        <v>610</v>
      </c>
      <c r="D13" s="32"/>
      <c r="E13" s="34">
        <f t="shared" si="0"/>
        <v>610</v>
      </c>
      <c r="F13" s="35">
        <f t="shared" si="1"/>
        <v>11</v>
      </c>
      <c r="G13" s="36">
        <f t="shared" si="2"/>
        <v>400</v>
      </c>
    </row>
    <row r="14" spans="1:7" x14ac:dyDescent="0.3">
      <c r="A14" s="19" t="s">
        <v>30</v>
      </c>
      <c r="B14" s="32">
        <v>3</v>
      </c>
      <c r="C14" s="32">
        <v>195</v>
      </c>
      <c r="D14" s="32">
        <v>78</v>
      </c>
      <c r="E14" s="34">
        <f t="shared" si="0"/>
        <v>273</v>
      </c>
      <c r="F14" s="35">
        <f t="shared" si="1"/>
        <v>15</v>
      </c>
      <c r="G14" s="36">
        <f t="shared" si="2"/>
        <v>360</v>
      </c>
    </row>
    <row r="15" spans="1:7" x14ac:dyDescent="0.3">
      <c r="A15" s="19" t="s">
        <v>31</v>
      </c>
      <c r="B15" s="32">
        <v>11</v>
      </c>
      <c r="C15" s="32">
        <v>807</v>
      </c>
      <c r="D15" s="32"/>
      <c r="E15" s="34">
        <f t="shared" si="0"/>
        <v>807</v>
      </c>
      <c r="F15" s="35">
        <f t="shared" si="1"/>
        <v>6</v>
      </c>
      <c r="G15" s="36">
        <f t="shared" si="2"/>
        <v>450</v>
      </c>
    </row>
    <row r="16" spans="1:7" x14ac:dyDescent="0.3">
      <c r="A16" s="19" t="s">
        <v>32</v>
      </c>
      <c r="B16" s="32">
        <v>10</v>
      </c>
      <c r="C16" s="32">
        <v>759</v>
      </c>
      <c r="D16" s="32">
        <v>62</v>
      </c>
      <c r="E16" s="34">
        <f t="shared" si="0"/>
        <v>821</v>
      </c>
      <c r="F16" s="35">
        <f t="shared" si="1"/>
        <v>5</v>
      </c>
      <c r="G16" s="36">
        <f t="shared" si="2"/>
        <v>460</v>
      </c>
    </row>
    <row r="17" spans="1:7" x14ac:dyDescent="0.3">
      <c r="A17" s="19" t="s">
        <v>33</v>
      </c>
      <c r="B17" s="32">
        <v>7</v>
      </c>
      <c r="C17" s="32">
        <v>662</v>
      </c>
      <c r="D17" s="32"/>
      <c r="E17" s="34">
        <f t="shared" si="0"/>
        <v>662</v>
      </c>
      <c r="F17" s="35">
        <f t="shared" si="1"/>
        <v>10</v>
      </c>
      <c r="G17" s="36">
        <f t="shared" si="2"/>
        <v>410</v>
      </c>
    </row>
    <row r="18" spans="1:7" x14ac:dyDescent="0.3">
      <c r="A18" s="19" t="s">
        <v>34</v>
      </c>
      <c r="B18" s="32">
        <v>12</v>
      </c>
      <c r="C18" s="32">
        <v>756</v>
      </c>
      <c r="D18" s="32"/>
      <c r="E18" s="34">
        <f t="shared" si="0"/>
        <v>756</v>
      </c>
      <c r="F18" s="35">
        <f t="shared" si="1"/>
        <v>8</v>
      </c>
      <c r="G18" s="36">
        <f t="shared" si="2"/>
        <v>430</v>
      </c>
    </row>
    <row r="19" spans="1:7" x14ac:dyDescent="0.3">
      <c r="A19" s="19" t="s">
        <v>35</v>
      </c>
      <c r="B19" s="32">
        <v>2</v>
      </c>
      <c r="C19" s="32">
        <v>152</v>
      </c>
      <c r="D19" s="32"/>
      <c r="E19" s="34">
        <f t="shared" si="0"/>
        <v>152</v>
      </c>
      <c r="F19" s="35">
        <f t="shared" si="1"/>
        <v>18</v>
      </c>
      <c r="G19" s="36">
        <f t="shared" si="2"/>
        <v>330</v>
      </c>
    </row>
    <row r="20" spans="1:7" x14ac:dyDescent="0.3">
      <c r="A20" s="19" t="s">
        <v>36</v>
      </c>
      <c r="B20" s="32">
        <v>10</v>
      </c>
      <c r="C20" s="32">
        <v>745</v>
      </c>
      <c r="D20" s="32"/>
      <c r="E20" s="34">
        <f t="shared" si="0"/>
        <v>745</v>
      </c>
      <c r="F20" s="35">
        <f t="shared" si="1"/>
        <v>9</v>
      </c>
      <c r="G20" s="36">
        <f t="shared" si="2"/>
        <v>420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7">
        <f t="shared" si="0"/>
        <v>0</v>
      </c>
      <c r="F25" s="35" t="str">
        <f t="shared" si="1"/>
        <v/>
      </c>
      <c r="G25" s="36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41">
        <f t="shared" si="0"/>
        <v>0</v>
      </c>
      <c r="F26" s="35" t="str">
        <f t="shared" si="1"/>
        <v/>
      </c>
      <c r="G26" s="42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8">
        <f t="shared" si="0"/>
        <v>0</v>
      </c>
      <c r="F27" s="35" t="str">
        <f t="shared" si="1"/>
        <v/>
      </c>
      <c r="G27" s="43">
        <f t="shared" si="2"/>
        <v>0</v>
      </c>
    </row>
    <row r="29" spans="1:7" x14ac:dyDescent="0.3">
      <c r="A29" s="39" t="s">
        <v>62</v>
      </c>
      <c r="B29" s="39">
        <f>SUM(B2:B27)</f>
        <v>152</v>
      </c>
      <c r="C29" s="39">
        <f>SUM(C2:C27)</f>
        <v>10709</v>
      </c>
      <c r="D29" s="39">
        <f>SUM(D2:D27)</f>
        <v>418</v>
      </c>
      <c r="E29" s="39">
        <f>SUM(E2:E27)</f>
        <v>11127</v>
      </c>
      <c r="F29" s="39"/>
      <c r="G29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2" activePane="bottomLeft" state="frozen"/>
      <selection pane="bottomLeft" activeCell="B14" sqref="B14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13" t="s">
        <v>54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>
        <v>2</v>
      </c>
      <c r="C2" s="32">
        <v>71</v>
      </c>
      <c r="D2" s="32">
        <v>164</v>
      </c>
      <c r="E2" s="34">
        <f t="shared" ref="E2:E27" si="0">SUM(C2:D2)</f>
        <v>235</v>
      </c>
      <c r="F2" s="35">
        <f t="shared" ref="F2:F27" si="1">IF(B2="abs","",RANK(E2,$E$2:$E$27,0))</f>
        <v>6</v>
      </c>
      <c r="G2" s="36">
        <f t="shared" ref="G2:G27" si="2">IF(AND(B2&gt;0,B2&lt;&gt;"abs"),510-(F2*10),IF(B2=0,510-(((LARGE($F$2:$F$27,1)-1)*(10))+70),0))</f>
        <v>450</v>
      </c>
    </row>
    <row r="3" spans="1:7" x14ac:dyDescent="0.3">
      <c r="A3" s="19" t="s">
        <v>19</v>
      </c>
      <c r="B3" s="32">
        <v>1</v>
      </c>
      <c r="C3" s="32">
        <v>93</v>
      </c>
      <c r="D3" s="32"/>
      <c r="E3" s="34">
        <f t="shared" si="0"/>
        <v>93</v>
      </c>
      <c r="F3" s="35">
        <f t="shared" si="1"/>
        <v>9</v>
      </c>
      <c r="G3" s="36">
        <f t="shared" si="2"/>
        <v>420</v>
      </c>
    </row>
    <row r="4" spans="1:7" x14ac:dyDescent="0.3">
      <c r="A4" s="19" t="s">
        <v>20</v>
      </c>
      <c r="B4" s="32">
        <v>1</v>
      </c>
      <c r="C4" s="32"/>
      <c r="D4" s="32">
        <v>182</v>
      </c>
      <c r="E4" s="34">
        <f t="shared" si="0"/>
        <v>182</v>
      </c>
      <c r="F4" s="35">
        <f t="shared" si="1"/>
        <v>7</v>
      </c>
      <c r="G4" s="36">
        <f t="shared" si="2"/>
        <v>440</v>
      </c>
    </row>
    <row r="5" spans="1:7" x14ac:dyDescent="0.3">
      <c r="A5" s="19" t="s">
        <v>21</v>
      </c>
      <c r="B5" s="32">
        <v>2</v>
      </c>
      <c r="C5" s="32"/>
      <c r="D5" s="32">
        <v>386</v>
      </c>
      <c r="E5" s="34">
        <f t="shared" si="0"/>
        <v>386</v>
      </c>
      <c r="F5" s="35">
        <f t="shared" si="1"/>
        <v>5</v>
      </c>
      <c r="G5" s="36">
        <f t="shared" si="2"/>
        <v>460</v>
      </c>
    </row>
    <row r="6" spans="1:7" x14ac:dyDescent="0.3">
      <c r="A6" s="19" t="s">
        <v>22</v>
      </c>
      <c r="B6" s="32" t="s">
        <v>56</v>
      </c>
      <c r="C6" s="32"/>
      <c r="D6" s="32"/>
      <c r="E6" s="34">
        <f t="shared" si="0"/>
        <v>0</v>
      </c>
      <c r="F6" s="35" t="str">
        <f t="shared" si="1"/>
        <v/>
      </c>
      <c r="G6" s="36">
        <f t="shared" si="2"/>
        <v>0</v>
      </c>
    </row>
    <row r="7" spans="1:7" x14ac:dyDescent="0.3">
      <c r="A7" s="19" t="s">
        <v>23</v>
      </c>
      <c r="B7" s="32" t="s">
        <v>56</v>
      </c>
      <c r="C7" s="32"/>
      <c r="D7" s="32"/>
      <c r="E7" s="34">
        <f t="shared" si="0"/>
        <v>0</v>
      </c>
      <c r="F7" s="35" t="str">
        <f t="shared" si="1"/>
        <v/>
      </c>
      <c r="G7" s="36">
        <f t="shared" si="2"/>
        <v>0</v>
      </c>
    </row>
    <row r="8" spans="1:7" x14ac:dyDescent="0.3">
      <c r="A8" s="19" t="s">
        <v>24</v>
      </c>
      <c r="B8" s="32">
        <v>0</v>
      </c>
      <c r="C8" s="32"/>
      <c r="D8" s="32"/>
      <c r="E8" s="34">
        <f t="shared" si="0"/>
        <v>0</v>
      </c>
      <c r="F8" s="35">
        <f t="shared" si="1"/>
        <v>12</v>
      </c>
      <c r="G8" s="36">
        <f t="shared" si="2"/>
        <v>330</v>
      </c>
    </row>
    <row r="9" spans="1:7" x14ac:dyDescent="0.3">
      <c r="A9" s="19" t="s">
        <v>25</v>
      </c>
      <c r="B9" s="32" t="s">
        <v>56</v>
      </c>
      <c r="C9" s="32"/>
      <c r="D9" s="32"/>
      <c r="E9" s="34">
        <f t="shared" si="0"/>
        <v>0</v>
      </c>
      <c r="F9" s="35" t="str">
        <f t="shared" si="1"/>
        <v/>
      </c>
      <c r="G9" s="36">
        <f t="shared" si="2"/>
        <v>0</v>
      </c>
    </row>
    <row r="10" spans="1:7" x14ac:dyDescent="0.3">
      <c r="A10" s="19" t="s">
        <v>26</v>
      </c>
      <c r="B10" s="32">
        <v>3</v>
      </c>
      <c r="C10" s="32">
        <v>87</v>
      </c>
      <c r="D10" s="32">
        <v>456</v>
      </c>
      <c r="E10" s="34">
        <f t="shared" si="0"/>
        <v>543</v>
      </c>
      <c r="F10" s="35">
        <f t="shared" si="1"/>
        <v>2</v>
      </c>
      <c r="G10" s="36">
        <f t="shared" si="2"/>
        <v>490</v>
      </c>
    </row>
    <row r="11" spans="1:7" x14ac:dyDescent="0.3">
      <c r="A11" s="19" t="s">
        <v>27</v>
      </c>
      <c r="B11" s="32">
        <v>2</v>
      </c>
      <c r="C11" s="32">
        <v>87</v>
      </c>
      <c r="D11" s="32">
        <v>70</v>
      </c>
      <c r="E11" s="34">
        <f t="shared" si="0"/>
        <v>157</v>
      </c>
      <c r="F11" s="35">
        <f t="shared" si="1"/>
        <v>8</v>
      </c>
      <c r="G11" s="36">
        <f t="shared" si="2"/>
        <v>430</v>
      </c>
    </row>
    <row r="12" spans="1:7" x14ac:dyDescent="0.3">
      <c r="A12" s="19" t="s">
        <v>28</v>
      </c>
      <c r="B12" s="32">
        <v>0</v>
      </c>
      <c r="C12" s="32"/>
      <c r="D12" s="32"/>
      <c r="E12" s="34">
        <f t="shared" si="0"/>
        <v>0</v>
      </c>
      <c r="F12" s="35">
        <f t="shared" si="1"/>
        <v>12</v>
      </c>
      <c r="G12" s="36">
        <f t="shared" si="2"/>
        <v>330</v>
      </c>
    </row>
    <row r="13" spans="1:7" x14ac:dyDescent="0.3">
      <c r="A13" s="19" t="s">
        <v>29</v>
      </c>
      <c r="B13" s="32">
        <v>4</v>
      </c>
      <c r="C13" s="32">
        <v>99</v>
      </c>
      <c r="D13" s="32">
        <v>512</v>
      </c>
      <c r="E13" s="34">
        <f t="shared" si="0"/>
        <v>611</v>
      </c>
      <c r="F13" s="35">
        <f t="shared" si="1"/>
        <v>1</v>
      </c>
      <c r="G13" s="36">
        <f t="shared" si="2"/>
        <v>500</v>
      </c>
    </row>
    <row r="14" spans="1:7" x14ac:dyDescent="0.3">
      <c r="A14" s="19" t="s">
        <v>30</v>
      </c>
      <c r="B14" s="32">
        <v>0</v>
      </c>
      <c r="C14" s="32"/>
      <c r="D14" s="32"/>
      <c r="E14" s="34">
        <f t="shared" si="0"/>
        <v>0</v>
      </c>
      <c r="F14" s="35">
        <f t="shared" si="1"/>
        <v>12</v>
      </c>
      <c r="G14" s="36">
        <f t="shared" si="2"/>
        <v>330</v>
      </c>
    </row>
    <row r="15" spans="1:7" x14ac:dyDescent="0.3">
      <c r="A15" s="19" t="s">
        <v>31</v>
      </c>
      <c r="B15" s="32">
        <v>0</v>
      </c>
      <c r="C15" s="32"/>
      <c r="D15" s="32"/>
      <c r="E15" s="34">
        <f t="shared" si="0"/>
        <v>0</v>
      </c>
      <c r="F15" s="35">
        <f t="shared" si="1"/>
        <v>12</v>
      </c>
      <c r="G15" s="36">
        <f t="shared" si="2"/>
        <v>330</v>
      </c>
    </row>
    <row r="16" spans="1:7" x14ac:dyDescent="0.3">
      <c r="A16" s="19" t="s">
        <v>32</v>
      </c>
      <c r="B16" s="32" t="s">
        <v>56</v>
      </c>
      <c r="C16" s="32"/>
      <c r="D16" s="32"/>
      <c r="E16" s="34">
        <f t="shared" si="0"/>
        <v>0</v>
      </c>
      <c r="F16" s="35" t="str">
        <f t="shared" si="1"/>
        <v/>
      </c>
      <c r="G16" s="36">
        <f t="shared" si="2"/>
        <v>0</v>
      </c>
    </row>
    <row r="17" spans="1:7" x14ac:dyDescent="0.3">
      <c r="A17" s="19" t="s">
        <v>33</v>
      </c>
      <c r="B17" s="32">
        <v>2</v>
      </c>
      <c r="C17" s="32"/>
      <c r="D17" s="32">
        <v>418</v>
      </c>
      <c r="E17" s="34">
        <f t="shared" si="0"/>
        <v>418</v>
      </c>
      <c r="F17" s="35">
        <f t="shared" si="1"/>
        <v>3</v>
      </c>
      <c r="G17" s="36">
        <f t="shared" si="2"/>
        <v>480</v>
      </c>
    </row>
    <row r="18" spans="1:7" x14ac:dyDescent="0.3">
      <c r="A18" s="19" t="s">
        <v>34</v>
      </c>
      <c r="B18" s="32">
        <v>1</v>
      </c>
      <c r="C18" s="32">
        <v>50</v>
      </c>
      <c r="D18" s="32"/>
      <c r="E18" s="34">
        <f t="shared" si="0"/>
        <v>50</v>
      </c>
      <c r="F18" s="35">
        <f t="shared" si="1"/>
        <v>11</v>
      </c>
      <c r="G18" s="36">
        <f t="shared" si="2"/>
        <v>400</v>
      </c>
    </row>
    <row r="19" spans="1:7" x14ac:dyDescent="0.3">
      <c r="A19" s="19" t="s">
        <v>35</v>
      </c>
      <c r="B19" s="32">
        <v>3</v>
      </c>
      <c r="C19" s="32">
        <v>152</v>
      </c>
      <c r="D19" s="32">
        <v>240</v>
      </c>
      <c r="E19" s="34">
        <f t="shared" si="0"/>
        <v>392</v>
      </c>
      <c r="F19" s="35">
        <f t="shared" si="1"/>
        <v>4</v>
      </c>
      <c r="G19" s="36">
        <f t="shared" si="2"/>
        <v>470</v>
      </c>
    </row>
    <row r="20" spans="1:7" x14ac:dyDescent="0.3">
      <c r="A20" s="19" t="s">
        <v>36</v>
      </c>
      <c r="B20" s="32">
        <v>1</v>
      </c>
      <c r="C20" s="32">
        <v>84</v>
      </c>
      <c r="D20" s="32"/>
      <c r="E20" s="34">
        <f t="shared" si="0"/>
        <v>84</v>
      </c>
      <c r="F20" s="35">
        <f t="shared" si="1"/>
        <v>10</v>
      </c>
      <c r="G20" s="36">
        <f t="shared" si="2"/>
        <v>410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7">
        <f t="shared" si="0"/>
        <v>0</v>
      </c>
      <c r="F25" s="35" t="str">
        <f t="shared" si="1"/>
        <v/>
      </c>
      <c r="G25" s="44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38">
        <f t="shared" si="0"/>
        <v>0</v>
      </c>
      <c r="F26" s="35" t="str">
        <f t="shared" si="1"/>
        <v/>
      </c>
      <c r="G26" s="43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8">
        <f t="shared" si="0"/>
        <v>0</v>
      </c>
      <c r="F27" s="35" t="str">
        <f t="shared" si="1"/>
        <v/>
      </c>
      <c r="G27" s="43">
        <f t="shared" si="2"/>
        <v>0</v>
      </c>
    </row>
    <row r="29" spans="1:7" x14ac:dyDescent="0.3">
      <c r="A29" s="39" t="s">
        <v>62</v>
      </c>
      <c r="B29" s="39">
        <f>SUM(B2:B27)</f>
        <v>22</v>
      </c>
      <c r="C29" s="39">
        <f>SUM(C2:C27)</f>
        <v>723</v>
      </c>
      <c r="D29" s="39">
        <f>SUM(D2:D27)</f>
        <v>2428</v>
      </c>
      <c r="E29" s="39">
        <f>SUM(E2:E27)</f>
        <v>3151</v>
      </c>
      <c r="F29" s="39"/>
      <c r="G29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9" activePane="bottomLeft" state="frozen"/>
      <selection pane="bottomLeft" activeCell="D21" sqref="D21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13" t="s">
        <v>54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 t="s">
        <v>56</v>
      </c>
      <c r="C2" s="32"/>
      <c r="D2" s="32"/>
      <c r="E2" s="34">
        <f t="shared" ref="E2:E27" si="0">SUM(C2:D2)</f>
        <v>0</v>
      </c>
      <c r="F2" s="35" t="str">
        <f t="shared" ref="F2:F27" si="1">IF(B2="abs","",RANK(E2,$E$2:$E$27,0))</f>
        <v/>
      </c>
      <c r="G2" s="36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32" t="s">
        <v>56</v>
      </c>
      <c r="C3" s="32"/>
      <c r="D3" s="32"/>
      <c r="E3" s="34">
        <f t="shared" si="0"/>
        <v>0</v>
      </c>
      <c r="F3" s="35" t="str">
        <f t="shared" si="1"/>
        <v/>
      </c>
      <c r="G3" s="36">
        <f t="shared" si="2"/>
        <v>0</v>
      </c>
    </row>
    <row r="4" spans="1:7" x14ac:dyDescent="0.3">
      <c r="A4" s="19" t="s">
        <v>20</v>
      </c>
      <c r="B4" s="32">
        <v>3</v>
      </c>
      <c r="C4" s="32">
        <v>176</v>
      </c>
      <c r="D4" s="32"/>
      <c r="E4" s="34">
        <f t="shared" si="0"/>
        <v>176</v>
      </c>
      <c r="F4" s="35">
        <f t="shared" si="1"/>
        <v>10</v>
      </c>
      <c r="G4" s="36">
        <f t="shared" si="2"/>
        <v>410</v>
      </c>
    </row>
    <row r="5" spans="1:7" x14ac:dyDescent="0.3">
      <c r="A5" s="19" t="s">
        <v>21</v>
      </c>
      <c r="B5" s="32">
        <v>4</v>
      </c>
      <c r="C5" s="32">
        <v>184</v>
      </c>
      <c r="D5" s="32">
        <v>198</v>
      </c>
      <c r="E5" s="34">
        <f t="shared" si="0"/>
        <v>382</v>
      </c>
      <c r="F5" s="35">
        <f t="shared" si="1"/>
        <v>4</v>
      </c>
      <c r="G5" s="36">
        <f t="shared" si="2"/>
        <v>470</v>
      </c>
    </row>
    <row r="6" spans="1:7" x14ac:dyDescent="0.3">
      <c r="A6" s="19" t="s">
        <v>22</v>
      </c>
      <c r="B6" s="32">
        <v>2</v>
      </c>
      <c r="C6" s="32">
        <v>155</v>
      </c>
      <c r="D6" s="32"/>
      <c r="E6" s="34">
        <f t="shared" si="0"/>
        <v>155</v>
      </c>
      <c r="F6" s="35">
        <f t="shared" si="1"/>
        <v>11</v>
      </c>
      <c r="G6" s="36">
        <f t="shared" si="2"/>
        <v>400</v>
      </c>
    </row>
    <row r="7" spans="1:7" x14ac:dyDescent="0.3">
      <c r="A7" s="19" t="s">
        <v>23</v>
      </c>
      <c r="B7" s="32">
        <v>4</v>
      </c>
      <c r="C7" s="32">
        <v>143</v>
      </c>
      <c r="D7" s="32">
        <v>382</v>
      </c>
      <c r="E7" s="34">
        <f t="shared" si="0"/>
        <v>525</v>
      </c>
      <c r="F7" s="35">
        <f t="shared" si="1"/>
        <v>3</v>
      </c>
      <c r="G7" s="36">
        <f t="shared" si="2"/>
        <v>480</v>
      </c>
    </row>
    <row r="8" spans="1:7" x14ac:dyDescent="0.3">
      <c r="A8" s="19" t="s">
        <v>24</v>
      </c>
      <c r="B8" s="32">
        <v>1</v>
      </c>
      <c r="C8" s="32"/>
      <c r="D8" s="32">
        <v>76</v>
      </c>
      <c r="E8" s="34">
        <f t="shared" si="0"/>
        <v>76</v>
      </c>
      <c r="F8" s="35">
        <f t="shared" si="1"/>
        <v>12</v>
      </c>
      <c r="G8" s="36">
        <f t="shared" si="2"/>
        <v>390</v>
      </c>
    </row>
    <row r="9" spans="1:7" x14ac:dyDescent="0.3">
      <c r="A9" s="19" t="s">
        <v>25</v>
      </c>
      <c r="B9" s="32" t="s">
        <v>56</v>
      </c>
      <c r="C9" s="32"/>
      <c r="D9" s="32"/>
      <c r="E9" s="34">
        <f t="shared" si="0"/>
        <v>0</v>
      </c>
      <c r="F9" s="35" t="str">
        <f t="shared" si="1"/>
        <v/>
      </c>
      <c r="G9" s="36">
        <f t="shared" si="2"/>
        <v>0</v>
      </c>
    </row>
    <row r="10" spans="1:7" x14ac:dyDescent="0.3">
      <c r="A10" s="19" t="s">
        <v>26</v>
      </c>
      <c r="B10" s="32">
        <v>6</v>
      </c>
      <c r="C10" s="32">
        <v>306</v>
      </c>
      <c r="D10" s="32">
        <v>254</v>
      </c>
      <c r="E10" s="34">
        <f t="shared" si="0"/>
        <v>560</v>
      </c>
      <c r="F10" s="35">
        <f t="shared" si="1"/>
        <v>1</v>
      </c>
      <c r="G10" s="36">
        <f t="shared" si="2"/>
        <v>500</v>
      </c>
    </row>
    <row r="11" spans="1:7" x14ac:dyDescent="0.3">
      <c r="A11" s="19" t="s">
        <v>27</v>
      </c>
      <c r="B11" s="32">
        <v>3</v>
      </c>
      <c r="C11" s="32">
        <v>74</v>
      </c>
      <c r="D11" s="32">
        <v>266</v>
      </c>
      <c r="E11" s="34">
        <f t="shared" si="0"/>
        <v>340</v>
      </c>
      <c r="F11" s="35">
        <f t="shared" si="1"/>
        <v>6</v>
      </c>
      <c r="G11" s="36">
        <f t="shared" si="2"/>
        <v>450</v>
      </c>
    </row>
    <row r="12" spans="1:7" x14ac:dyDescent="0.3">
      <c r="A12" s="19" t="s">
        <v>28</v>
      </c>
      <c r="B12" s="32">
        <v>1</v>
      </c>
      <c r="C12" s="32"/>
      <c r="D12" s="32">
        <v>344</v>
      </c>
      <c r="E12" s="34">
        <f t="shared" si="0"/>
        <v>344</v>
      </c>
      <c r="F12" s="35">
        <f t="shared" si="1"/>
        <v>5</v>
      </c>
      <c r="G12" s="36">
        <f t="shared" si="2"/>
        <v>460</v>
      </c>
    </row>
    <row r="13" spans="1:7" x14ac:dyDescent="0.3">
      <c r="A13" s="19" t="s">
        <v>29</v>
      </c>
      <c r="B13" s="32">
        <v>4</v>
      </c>
      <c r="C13" s="32">
        <v>110</v>
      </c>
      <c r="D13" s="32">
        <v>204</v>
      </c>
      <c r="E13" s="34">
        <f t="shared" si="0"/>
        <v>314</v>
      </c>
      <c r="F13" s="35">
        <f t="shared" si="1"/>
        <v>7</v>
      </c>
      <c r="G13" s="36">
        <f t="shared" si="2"/>
        <v>440</v>
      </c>
    </row>
    <row r="14" spans="1:7" x14ac:dyDescent="0.3">
      <c r="A14" s="19" t="s">
        <v>30</v>
      </c>
      <c r="B14" s="32" t="s">
        <v>56</v>
      </c>
      <c r="C14" s="32"/>
      <c r="D14" s="32"/>
      <c r="E14" s="34">
        <f t="shared" si="0"/>
        <v>0</v>
      </c>
      <c r="F14" s="35" t="str">
        <f t="shared" si="1"/>
        <v/>
      </c>
      <c r="G14" s="36">
        <f t="shared" si="2"/>
        <v>0</v>
      </c>
    </row>
    <row r="15" spans="1:7" x14ac:dyDescent="0.3">
      <c r="A15" s="19" t="s">
        <v>31</v>
      </c>
      <c r="B15" s="32" t="s">
        <v>56</v>
      </c>
      <c r="C15" s="32"/>
      <c r="D15" s="32"/>
      <c r="E15" s="34">
        <f t="shared" si="0"/>
        <v>0</v>
      </c>
      <c r="F15" s="35" t="str">
        <f t="shared" si="1"/>
        <v/>
      </c>
      <c r="G15" s="36">
        <f t="shared" si="2"/>
        <v>0</v>
      </c>
    </row>
    <row r="16" spans="1:7" x14ac:dyDescent="0.3">
      <c r="A16" s="19" t="s">
        <v>32</v>
      </c>
      <c r="B16" s="32">
        <v>0</v>
      </c>
      <c r="C16" s="32"/>
      <c r="D16" s="32"/>
      <c r="E16" s="34">
        <f t="shared" si="0"/>
        <v>0</v>
      </c>
      <c r="F16" s="35">
        <f t="shared" si="1"/>
        <v>13</v>
      </c>
      <c r="G16" s="36">
        <f t="shared" si="2"/>
        <v>320</v>
      </c>
    </row>
    <row r="17" spans="1:7" x14ac:dyDescent="0.3">
      <c r="A17" s="19" t="s">
        <v>33</v>
      </c>
      <c r="B17" s="32">
        <v>2</v>
      </c>
      <c r="C17" s="32">
        <v>50</v>
      </c>
      <c r="D17" s="32">
        <v>184</v>
      </c>
      <c r="E17" s="34">
        <f t="shared" si="0"/>
        <v>234</v>
      </c>
      <c r="F17" s="35">
        <f t="shared" si="1"/>
        <v>9</v>
      </c>
      <c r="G17" s="36">
        <f t="shared" si="2"/>
        <v>420</v>
      </c>
    </row>
    <row r="18" spans="1:7" x14ac:dyDescent="0.3">
      <c r="A18" s="19" t="s">
        <v>34</v>
      </c>
      <c r="B18" s="32">
        <v>4</v>
      </c>
      <c r="C18" s="32">
        <v>248</v>
      </c>
      <c r="D18" s="32"/>
      <c r="E18" s="34">
        <f t="shared" si="0"/>
        <v>248</v>
      </c>
      <c r="F18" s="35">
        <f t="shared" si="1"/>
        <v>8</v>
      </c>
      <c r="G18" s="36">
        <f t="shared" si="2"/>
        <v>430</v>
      </c>
    </row>
    <row r="19" spans="1:7" x14ac:dyDescent="0.3">
      <c r="A19" s="19" t="s">
        <v>35</v>
      </c>
      <c r="B19" s="32" t="s">
        <v>56</v>
      </c>
      <c r="C19" s="32"/>
      <c r="D19" s="32"/>
      <c r="E19" s="34">
        <f t="shared" si="0"/>
        <v>0</v>
      </c>
      <c r="F19" s="35" t="str">
        <f t="shared" si="1"/>
        <v/>
      </c>
      <c r="G19" s="36">
        <f t="shared" si="2"/>
        <v>0</v>
      </c>
    </row>
    <row r="20" spans="1:7" x14ac:dyDescent="0.3">
      <c r="A20" s="19" t="s">
        <v>36</v>
      </c>
      <c r="B20" s="32">
        <v>4</v>
      </c>
      <c r="C20" s="32">
        <v>142</v>
      </c>
      <c r="D20" s="32">
        <v>412</v>
      </c>
      <c r="E20" s="34">
        <f t="shared" si="0"/>
        <v>554</v>
      </c>
      <c r="F20" s="35">
        <f t="shared" si="1"/>
        <v>2</v>
      </c>
      <c r="G20" s="36">
        <f t="shared" si="2"/>
        <v>490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7">
        <f t="shared" si="0"/>
        <v>0</v>
      </c>
      <c r="F25" s="35" t="str">
        <f t="shared" si="1"/>
        <v/>
      </c>
      <c r="G25" s="44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38">
        <f t="shared" si="0"/>
        <v>0</v>
      </c>
      <c r="F26" s="35" t="str">
        <f t="shared" si="1"/>
        <v/>
      </c>
      <c r="G26" s="43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8">
        <f t="shared" si="0"/>
        <v>0</v>
      </c>
      <c r="F27" s="35" t="str">
        <f t="shared" si="1"/>
        <v/>
      </c>
      <c r="G27" s="43">
        <f t="shared" si="2"/>
        <v>0</v>
      </c>
    </row>
    <row r="29" spans="1:7" x14ac:dyDescent="0.3">
      <c r="A29" s="39" t="s">
        <v>62</v>
      </c>
      <c r="B29" s="39">
        <f>SUM(B2:B27)</f>
        <v>38</v>
      </c>
      <c r="C29" s="39">
        <f>SUM(C2:C27)</f>
        <v>1588</v>
      </c>
      <c r="D29" s="39">
        <f>SUM(D2:D27)</f>
        <v>2320</v>
      </c>
      <c r="E29" s="39">
        <f>SUM(E2:E27)</f>
        <v>3908</v>
      </c>
      <c r="F29" s="39"/>
      <c r="G29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B18" sqref="B18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13" t="s">
        <v>54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 t="s">
        <v>56</v>
      </c>
      <c r="C2" s="32"/>
      <c r="D2" s="32"/>
      <c r="E2" s="34">
        <f t="shared" ref="E2:E27" si="0">SUM(C2:D2)</f>
        <v>0</v>
      </c>
      <c r="F2" s="35" t="str">
        <f t="shared" ref="F2:F27" si="1">IF(B2="abs","",RANK(E2,$E$2:$E$27,0))</f>
        <v/>
      </c>
      <c r="G2" s="36">
        <f t="shared" ref="G2:G27" si="2">IF(AND(B2&gt;0,B2&lt;&gt;"abs"),510-(F2*10),IF(B2=0,510-(((LARGE($F$2:$F$27,1)-1)*(10))+70),0))</f>
        <v>0</v>
      </c>
    </row>
    <row r="3" spans="1:7" x14ac:dyDescent="0.3">
      <c r="A3" s="19" t="s">
        <v>19</v>
      </c>
      <c r="B3" s="32">
        <v>1</v>
      </c>
      <c r="C3" s="32">
        <v>86</v>
      </c>
      <c r="D3" s="32"/>
      <c r="E3" s="34">
        <f t="shared" si="0"/>
        <v>86</v>
      </c>
      <c r="F3" s="35">
        <f t="shared" si="1"/>
        <v>10</v>
      </c>
      <c r="G3" s="36">
        <f t="shared" si="2"/>
        <v>410</v>
      </c>
    </row>
    <row r="4" spans="1:7" x14ac:dyDescent="0.3">
      <c r="A4" s="19" t="s">
        <v>20</v>
      </c>
      <c r="B4" s="32">
        <v>2</v>
      </c>
      <c r="C4" s="32"/>
      <c r="D4" s="32">
        <v>236</v>
      </c>
      <c r="E4" s="34">
        <f t="shared" si="0"/>
        <v>236</v>
      </c>
      <c r="F4" s="35">
        <f t="shared" si="1"/>
        <v>5</v>
      </c>
      <c r="G4" s="36">
        <f t="shared" si="2"/>
        <v>460</v>
      </c>
    </row>
    <row r="5" spans="1:7" x14ac:dyDescent="0.3">
      <c r="A5" s="19" t="s">
        <v>21</v>
      </c>
      <c r="B5" s="32">
        <v>3</v>
      </c>
      <c r="C5" s="32"/>
      <c r="D5" s="32">
        <v>414</v>
      </c>
      <c r="E5" s="34">
        <f t="shared" si="0"/>
        <v>414</v>
      </c>
      <c r="F5" s="35">
        <f t="shared" si="1"/>
        <v>4</v>
      </c>
      <c r="G5" s="36">
        <f t="shared" si="2"/>
        <v>470</v>
      </c>
    </row>
    <row r="6" spans="1:7" x14ac:dyDescent="0.3">
      <c r="A6" s="19" t="s">
        <v>22</v>
      </c>
      <c r="B6" s="32">
        <v>1</v>
      </c>
      <c r="C6" s="32"/>
      <c r="D6" s="32">
        <v>140</v>
      </c>
      <c r="E6" s="34">
        <f t="shared" si="0"/>
        <v>140</v>
      </c>
      <c r="F6" s="35">
        <f t="shared" si="1"/>
        <v>7</v>
      </c>
      <c r="G6" s="36">
        <f t="shared" si="2"/>
        <v>440</v>
      </c>
    </row>
    <row r="7" spans="1:7" x14ac:dyDescent="0.3">
      <c r="A7" s="19" t="s">
        <v>23</v>
      </c>
      <c r="B7" s="32">
        <v>2</v>
      </c>
      <c r="C7" s="32">
        <v>109</v>
      </c>
      <c r="D7" s="32"/>
      <c r="E7" s="34">
        <f t="shared" si="0"/>
        <v>109</v>
      </c>
      <c r="F7" s="35">
        <f t="shared" si="1"/>
        <v>9</v>
      </c>
      <c r="G7" s="36">
        <f t="shared" si="2"/>
        <v>420</v>
      </c>
    </row>
    <row r="8" spans="1:7" x14ac:dyDescent="0.3">
      <c r="A8" s="19" t="s">
        <v>24</v>
      </c>
      <c r="B8" s="32">
        <v>2</v>
      </c>
      <c r="C8" s="32">
        <v>131</v>
      </c>
      <c r="D8" s="32"/>
      <c r="E8" s="34">
        <f t="shared" si="0"/>
        <v>131</v>
      </c>
      <c r="F8" s="35">
        <f t="shared" si="1"/>
        <v>8</v>
      </c>
      <c r="G8" s="36">
        <f t="shared" si="2"/>
        <v>430</v>
      </c>
    </row>
    <row r="9" spans="1:7" x14ac:dyDescent="0.3">
      <c r="A9" s="19" t="s">
        <v>25</v>
      </c>
      <c r="B9" s="32" t="s">
        <v>56</v>
      </c>
      <c r="C9" s="32"/>
      <c r="D9" s="32"/>
      <c r="E9" s="34">
        <f t="shared" si="0"/>
        <v>0</v>
      </c>
      <c r="F9" s="35" t="str">
        <f t="shared" si="1"/>
        <v/>
      </c>
      <c r="G9" s="36">
        <f t="shared" si="2"/>
        <v>0</v>
      </c>
    </row>
    <row r="10" spans="1:7" x14ac:dyDescent="0.3">
      <c r="A10" s="19" t="s">
        <v>26</v>
      </c>
      <c r="B10" s="32">
        <v>2</v>
      </c>
      <c r="C10" s="32">
        <v>71</v>
      </c>
      <c r="D10" s="32">
        <v>112</v>
      </c>
      <c r="E10" s="34">
        <f t="shared" si="0"/>
        <v>183</v>
      </c>
      <c r="F10" s="35">
        <f t="shared" si="1"/>
        <v>6</v>
      </c>
      <c r="G10" s="36">
        <f t="shared" si="2"/>
        <v>450</v>
      </c>
    </row>
    <row r="11" spans="1:7" x14ac:dyDescent="0.3">
      <c r="A11" s="19" t="s">
        <v>27</v>
      </c>
      <c r="B11" s="32">
        <v>1</v>
      </c>
      <c r="C11" s="32">
        <v>28</v>
      </c>
      <c r="D11" s="32"/>
      <c r="E11" s="34">
        <f t="shared" si="0"/>
        <v>28</v>
      </c>
      <c r="F11" s="35">
        <f t="shared" si="1"/>
        <v>13</v>
      </c>
      <c r="G11" s="36">
        <f t="shared" si="2"/>
        <v>380</v>
      </c>
    </row>
    <row r="12" spans="1:7" x14ac:dyDescent="0.3">
      <c r="A12" s="19" t="s">
        <v>28</v>
      </c>
      <c r="B12" s="32">
        <v>2</v>
      </c>
      <c r="C12" s="32">
        <v>567</v>
      </c>
      <c r="D12" s="32"/>
      <c r="E12" s="34">
        <f t="shared" si="0"/>
        <v>567</v>
      </c>
      <c r="F12" s="35">
        <f t="shared" si="1"/>
        <v>2</v>
      </c>
      <c r="G12" s="36">
        <f t="shared" si="2"/>
        <v>490</v>
      </c>
    </row>
    <row r="13" spans="1:7" x14ac:dyDescent="0.3">
      <c r="A13" s="19" t="s">
        <v>29</v>
      </c>
      <c r="B13" s="32">
        <v>3</v>
      </c>
      <c r="C13" s="32">
        <v>113</v>
      </c>
      <c r="D13" s="32">
        <v>874</v>
      </c>
      <c r="E13" s="34">
        <f t="shared" si="0"/>
        <v>987</v>
      </c>
      <c r="F13" s="35">
        <f t="shared" si="1"/>
        <v>1</v>
      </c>
      <c r="G13" s="36">
        <f t="shared" si="2"/>
        <v>500</v>
      </c>
    </row>
    <row r="14" spans="1:7" x14ac:dyDescent="0.3">
      <c r="A14" s="19" t="s">
        <v>30</v>
      </c>
      <c r="B14" s="32" t="s">
        <v>56</v>
      </c>
      <c r="C14" s="32"/>
      <c r="D14" s="32"/>
      <c r="E14" s="34">
        <f t="shared" si="0"/>
        <v>0</v>
      </c>
      <c r="F14" s="35" t="str">
        <f t="shared" si="1"/>
        <v/>
      </c>
      <c r="G14" s="36">
        <f t="shared" si="2"/>
        <v>0</v>
      </c>
    </row>
    <row r="15" spans="1:7" x14ac:dyDescent="0.3">
      <c r="A15" s="19" t="s">
        <v>31</v>
      </c>
      <c r="B15" s="32">
        <v>1</v>
      </c>
      <c r="C15" s="32">
        <v>84</v>
      </c>
      <c r="D15" s="32"/>
      <c r="E15" s="34">
        <f t="shared" si="0"/>
        <v>84</v>
      </c>
      <c r="F15" s="35">
        <f t="shared" si="1"/>
        <v>12</v>
      </c>
      <c r="G15" s="36">
        <f t="shared" si="2"/>
        <v>390</v>
      </c>
    </row>
    <row r="16" spans="1:7" x14ac:dyDescent="0.3">
      <c r="A16" s="19" t="s">
        <v>32</v>
      </c>
      <c r="B16" s="32">
        <v>0</v>
      </c>
      <c r="C16" s="32"/>
      <c r="D16" s="32"/>
      <c r="E16" s="34">
        <f t="shared" si="0"/>
        <v>0</v>
      </c>
      <c r="F16" s="35">
        <f t="shared" si="1"/>
        <v>14</v>
      </c>
      <c r="G16" s="36">
        <f t="shared" si="2"/>
        <v>310</v>
      </c>
    </row>
    <row r="17" spans="1:7" x14ac:dyDescent="0.3">
      <c r="A17" s="19" t="s">
        <v>33</v>
      </c>
      <c r="B17" s="32">
        <v>1</v>
      </c>
      <c r="C17" s="32">
        <v>85</v>
      </c>
      <c r="D17" s="32"/>
      <c r="E17" s="34">
        <f t="shared" si="0"/>
        <v>85</v>
      </c>
      <c r="F17" s="35">
        <f t="shared" si="1"/>
        <v>11</v>
      </c>
      <c r="G17" s="36">
        <f t="shared" si="2"/>
        <v>400</v>
      </c>
    </row>
    <row r="18" spans="1:7" x14ac:dyDescent="0.3">
      <c r="A18" s="19" t="s">
        <v>34</v>
      </c>
      <c r="B18" s="32">
        <v>0</v>
      </c>
      <c r="C18" s="32"/>
      <c r="D18" s="32"/>
      <c r="E18" s="34">
        <f t="shared" si="0"/>
        <v>0</v>
      </c>
      <c r="F18" s="35">
        <f t="shared" si="1"/>
        <v>14</v>
      </c>
      <c r="G18" s="36">
        <f t="shared" si="2"/>
        <v>310</v>
      </c>
    </row>
    <row r="19" spans="1:7" x14ac:dyDescent="0.3">
      <c r="A19" s="19" t="s">
        <v>35</v>
      </c>
      <c r="B19" s="32">
        <v>0</v>
      </c>
      <c r="C19" s="32"/>
      <c r="D19" s="32"/>
      <c r="E19" s="34">
        <f t="shared" si="0"/>
        <v>0</v>
      </c>
      <c r="F19" s="35">
        <f t="shared" si="1"/>
        <v>14</v>
      </c>
      <c r="G19" s="36">
        <f t="shared" si="2"/>
        <v>310</v>
      </c>
    </row>
    <row r="20" spans="1:7" x14ac:dyDescent="0.3">
      <c r="A20" s="19" t="s">
        <v>36</v>
      </c>
      <c r="B20" s="32">
        <v>4</v>
      </c>
      <c r="C20" s="32">
        <v>112</v>
      </c>
      <c r="D20" s="32">
        <v>446</v>
      </c>
      <c r="E20" s="34">
        <f t="shared" si="0"/>
        <v>558</v>
      </c>
      <c r="F20" s="35">
        <f t="shared" si="1"/>
        <v>3</v>
      </c>
      <c r="G20" s="36">
        <f t="shared" si="2"/>
        <v>480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7">
        <f t="shared" si="0"/>
        <v>0</v>
      </c>
      <c r="F25" s="35" t="str">
        <f t="shared" si="1"/>
        <v/>
      </c>
      <c r="G25" s="44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38">
        <f t="shared" si="0"/>
        <v>0</v>
      </c>
      <c r="F26" s="35" t="str">
        <f t="shared" si="1"/>
        <v/>
      </c>
      <c r="G26" s="43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8">
        <f t="shared" si="0"/>
        <v>0</v>
      </c>
      <c r="F27" s="35" t="str">
        <f t="shared" si="1"/>
        <v/>
      </c>
      <c r="G27" s="43">
        <f t="shared" si="2"/>
        <v>0</v>
      </c>
    </row>
    <row r="29" spans="1:7" x14ac:dyDescent="0.3">
      <c r="A29" s="39" t="s">
        <v>62</v>
      </c>
      <c r="B29" s="39">
        <f>SUM(B2:B27)</f>
        <v>25</v>
      </c>
      <c r="C29" s="39">
        <f>SUM(C2:C27)</f>
        <v>1386</v>
      </c>
      <c r="D29" s="39">
        <f>SUM(D2:D27)</f>
        <v>2222</v>
      </c>
      <c r="E29" s="39">
        <f>SUM(E2:E27)</f>
        <v>3608</v>
      </c>
      <c r="F29" s="39"/>
      <c r="G29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D14" sqref="D14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12">
        <v>2024</v>
      </c>
      <c r="B1" s="13" t="s">
        <v>54</v>
      </c>
      <c r="C1" s="13" t="s">
        <v>57</v>
      </c>
      <c r="D1" s="13" t="s">
        <v>58</v>
      </c>
      <c r="E1" s="33" t="s">
        <v>59</v>
      </c>
      <c r="F1" s="33" t="s">
        <v>60</v>
      </c>
      <c r="G1" s="33" t="s">
        <v>61</v>
      </c>
    </row>
    <row r="2" spans="1:7" x14ac:dyDescent="0.3">
      <c r="A2" s="19" t="s">
        <v>18</v>
      </c>
      <c r="B2" s="32">
        <v>5</v>
      </c>
      <c r="C2" s="32"/>
      <c r="D2" s="32">
        <v>140</v>
      </c>
      <c r="E2" s="34">
        <f t="shared" ref="E2:E27" si="0">SUM(C2:D2)</f>
        <v>140</v>
      </c>
      <c r="F2" s="35">
        <f t="shared" ref="F2:F27" si="1">IF(B2="abs","",RANK(E2,$E$2:$E$27,0))</f>
        <v>12</v>
      </c>
      <c r="G2" s="36">
        <f t="shared" ref="G2:G27" si="2">IF(AND(B2&gt;0,B2&lt;&gt;"abs"),510-(F2*10),IF(B2=0,510-(((LARGE($F$2:$F$27,1)-1)*(10))+70),0))</f>
        <v>390</v>
      </c>
    </row>
    <row r="3" spans="1:7" x14ac:dyDescent="0.3">
      <c r="A3" s="19" t="s">
        <v>19</v>
      </c>
      <c r="B3" s="32">
        <v>10</v>
      </c>
      <c r="C3" s="32">
        <v>35</v>
      </c>
      <c r="D3" s="32">
        <v>234</v>
      </c>
      <c r="E3" s="34">
        <f t="shared" si="0"/>
        <v>269</v>
      </c>
      <c r="F3" s="35">
        <f t="shared" si="1"/>
        <v>9</v>
      </c>
      <c r="G3" s="36">
        <f t="shared" si="2"/>
        <v>420</v>
      </c>
    </row>
    <row r="4" spans="1:7" x14ac:dyDescent="0.3">
      <c r="A4" s="19" t="s">
        <v>20</v>
      </c>
      <c r="B4" s="32">
        <v>19</v>
      </c>
      <c r="C4" s="32">
        <v>41</v>
      </c>
      <c r="D4" s="32">
        <v>488</v>
      </c>
      <c r="E4" s="34">
        <f t="shared" si="0"/>
        <v>529</v>
      </c>
      <c r="F4" s="35">
        <f t="shared" si="1"/>
        <v>4</v>
      </c>
      <c r="G4" s="36">
        <f t="shared" si="2"/>
        <v>470</v>
      </c>
    </row>
    <row r="5" spans="1:7" x14ac:dyDescent="0.3">
      <c r="A5" s="19" t="s">
        <v>21</v>
      </c>
      <c r="B5" s="32">
        <v>3</v>
      </c>
      <c r="C5" s="32"/>
      <c r="D5" s="32">
        <v>90</v>
      </c>
      <c r="E5" s="34">
        <f t="shared" si="0"/>
        <v>90</v>
      </c>
      <c r="F5" s="35">
        <f t="shared" si="1"/>
        <v>16</v>
      </c>
      <c r="G5" s="36">
        <f t="shared" si="2"/>
        <v>350</v>
      </c>
    </row>
    <row r="6" spans="1:7" x14ac:dyDescent="0.3">
      <c r="A6" s="19" t="s">
        <v>22</v>
      </c>
      <c r="B6" s="32">
        <v>4</v>
      </c>
      <c r="C6" s="32">
        <v>63</v>
      </c>
      <c r="D6" s="32">
        <v>66</v>
      </c>
      <c r="E6" s="34">
        <f t="shared" si="0"/>
        <v>129</v>
      </c>
      <c r="F6" s="35">
        <f t="shared" si="1"/>
        <v>13</v>
      </c>
      <c r="G6" s="36">
        <f t="shared" si="2"/>
        <v>380</v>
      </c>
    </row>
    <row r="7" spans="1:7" x14ac:dyDescent="0.3">
      <c r="A7" s="19" t="s">
        <v>23</v>
      </c>
      <c r="B7" s="32" t="s">
        <v>56</v>
      </c>
      <c r="C7" s="32"/>
      <c r="D7" s="32"/>
      <c r="E7" s="34">
        <f t="shared" si="0"/>
        <v>0</v>
      </c>
      <c r="F7" s="35" t="str">
        <f t="shared" si="1"/>
        <v/>
      </c>
      <c r="G7" s="36">
        <f t="shared" si="2"/>
        <v>0</v>
      </c>
    </row>
    <row r="8" spans="1:7" x14ac:dyDescent="0.3">
      <c r="A8" s="19" t="s">
        <v>24</v>
      </c>
      <c r="B8" s="32">
        <v>11</v>
      </c>
      <c r="C8" s="32">
        <v>69</v>
      </c>
      <c r="D8" s="32">
        <v>296</v>
      </c>
      <c r="E8" s="34">
        <f t="shared" si="0"/>
        <v>365</v>
      </c>
      <c r="F8" s="35">
        <f t="shared" si="1"/>
        <v>8</v>
      </c>
      <c r="G8" s="36">
        <f t="shared" si="2"/>
        <v>430</v>
      </c>
    </row>
    <row r="9" spans="1:7" x14ac:dyDescent="0.3">
      <c r="A9" s="19" t="s">
        <v>25</v>
      </c>
      <c r="B9" s="32">
        <v>14</v>
      </c>
      <c r="C9" s="32"/>
      <c r="D9" s="32">
        <v>498</v>
      </c>
      <c r="E9" s="34">
        <f t="shared" si="0"/>
        <v>498</v>
      </c>
      <c r="F9" s="35">
        <f t="shared" si="1"/>
        <v>6</v>
      </c>
      <c r="G9" s="36">
        <f t="shared" si="2"/>
        <v>450</v>
      </c>
    </row>
    <row r="10" spans="1:7" x14ac:dyDescent="0.3">
      <c r="A10" s="19" t="s">
        <v>26</v>
      </c>
      <c r="B10" s="32">
        <v>8</v>
      </c>
      <c r="C10" s="32"/>
      <c r="D10" s="32">
        <v>224</v>
      </c>
      <c r="E10" s="34">
        <f t="shared" si="0"/>
        <v>224</v>
      </c>
      <c r="F10" s="35">
        <f t="shared" si="1"/>
        <v>10</v>
      </c>
      <c r="G10" s="36">
        <f t="shared" si="2"/>
        <v>410</v>
      </c>
    </row>
    <row r="11" spans="1:7" x14ac:dyDescent="0.3">
      <c r="A11" s="19" t="s">
        <v>27</v>
      </c>
      <c r="B11" s="32">
        <v>5</v>
      </c>
      <c r="C11" s="32"/>
      <c r="D11" s="32">
        <v>92</v>
      </c>
      <c r="E11" s="34">
        <f t="shared" si="0"/>
        <v>92</v>
      </c>
      <c r="F11" s="35">
        <f t="shared" si="1"/>
        <v>15</v>
      </c>
      <c r="G11" s="36">
        <f t="shared" si="2"/>
        <v>360</v>
      </c>
    </row>
    <row r="12" spans="1:7" x14ac:dyDescent="0.3">
      <c r="A12" s="19" t="s">
        <v>28</v>
      </c>
      <c r="B12" s="32">
        <v>2</v>
      </c>
      <c r="C12" s="32">
        <v>77</v>
      </c>
      <c r="D12" s="32"/>
      <c r="E12" s="34">
        <f t="shared" si="0"/>
        <v>77</v>
      </c>
      <c r="F12" s="35">
        <f t="shared" si="1"/>
        <v>17</v>
      </c>
      <c r="G12" s="36">
        <f t="shared" si="2"/>
        <v>340</v>
      </c>
    </row>
    <row r="13" spans="1:7" x14ac:dyDescent="0.3">
      <c r="A13" s="19" t="s">
        <v>29</v>
      </c>
      <c r="B13" s="32">
        <v>23</v>
      </c>
      <c r="C13" s="32"/>
      <c r="D13" s="32">
        <v>745</v>
      </c>
      <c r="E13" s="34">
        <f t="shared" si="0"/>
        <v>745</v>
      </c>
      <c r="F13" s="35">
        <f t="shared" si="1"/>
        <v>2</v>
      </c>
      <c r="G13" s="36">
        <f t="shared" si="2"/>
        <v>490</v>
      </c>
    </row>
    <row r="14" spans="1:7" x14ac:dyDescent="0.3">
      <c r="A14" s="19" t="s">
        <v>30</v>
      </c>
      <c r="B14" s="32">
        <v>7</v>
      </c>
      <c r="C14" s="32"/>
      <c r="D14" s="32">
        <v>1192</v>
      </c>
      <c r="E14" s="34">
        <f t="shared" si="0"/>
        <v>1192</v>
      </c>
      <c r="F14" s="35">
        <f t="shared" si="1"/>
        <v>1</v>
      </c>
      <c r="G14" s="36">
        <f t="shared" si="2"/>
        <v>500</v>
      </c>
    </row>
    <row r="15" spans="1:7" x14ac:dyDescent="0.3">
      <c r="A15" s="19" t="s">
        <v>31</v>
      </c>
      <c r="B15" s="32">
        <v>9</v>
      </c>
      <c r="C15" s="32"/>
      <c r="D15" s="32">
        <v>382</v>
      </c>
      <c r="E15" s="34">
        <f t="shared" si="0"/>
        <v>382</v>
      </c>
      <c r="F15" s="35">
        <f t="shared" si="1"/>
        <v>7</v>
      </c>
      <c r="G15" s="36">
        <f t="shared" si="2"/>
        <v>440</v>
      </c>
    </row>
    <row r="16" spans="1:7" x14ac:dyDescent="0.3">
      <c r="A16" s="19" t="s">
        <v>32</v>
      </c>
      <c r="B16" s="32">
        <v>3</v>
      </c>
      <c r="C16" s="32"/>
      <c r="D16" s="32">
        <v>62</v>
      </c>
      <c r="E16" s="34">
        <f t="shared" si="0"/>
        <v>62</v>
      </c>
      <c r="F16" s="35">
        <f t="shared" si="1"/>
        <v>18</v>
      </c>
      <c r="G16" s="36">
        <f t="shared" si="2"/>
        <v>330</v>
      </c>
    </row>
    <row r="17" spans="1:7" x14ac:dyDescent="0.3">
      <c r="A17" s="19" t="s">
        <v>33</v>
      </c>
      <c r="B17" s="32">
        <v>15</v>
      </c>
      <c r="C17" s="32">
        <v>137</v>
      </c>
      <c r="D17" s="32">
        <v>388</v>
      </c>
      <c r="E17" s="34">
        <f t="shared" si="0"/>
        <v>525</v>
      </c>
      <c r="F17" s="35">
        <f t="shared" si="1"/>
        <v>5</v>
      </c>
      <c r="G17" s="36">
        <f t="shared" si="2"/>
        <v>460</v>
      </c>
    </row>
    <row r="18" spans="1:7" x14ac:dyDescent="0.3">
      <c r="A18" s="19" t="s">
        <v>34</v>
      </c>
      <c r="B18" s="32">
        <v>4</v>
      </c>
      <c r="C18" s="32">
        <v>30</v>
      </c>
      <c r="D18" s="32">
        <v>144</v>
      </c>
      <c r="E18" s="34">
        <f t="shared" si="0"/>
        <v>174</v>
      </c>
      <c r="F18" s="35">
        <f t="shared" si="1"/>
        <v>11</v>
      </c>
      <c r="G18" s="36">
        <f t="shared" si="2"/>
        <v>400</v>
      </c>
    </row>
    <row r="19" spans="1:7" x14ac:dyDescent="0.3">
      <c r="A19" s="19" t="s">
        <v>35</v>
      </c>
      <c r="B19" s="32">
        <v>3</v>
      </c>
      <c r="C19" s="32"/>
      <c r="D19" s="32">
        <v>112</v>
      </c>
      <c r="E19" s="34">
        <f t="shared" si="0"/>
        <v>112</v>
      </c>
      <c r="F19" s="35">
        <f t="shared" si="1"/>
        <v>14</v>
      </c>
      <c r="G19" s="36">
        <f t="shared" si="2"/>
        <v>370</v>
      </c>
    </row>
    <row r="20" spans="1:7" x14ac:dyDescent="0.3">
      <c r="A20" s="19" t="s">
        <v>36</v>
      </c>
      <c r="B20" s="32">
        <v>22</v>
      </c>
      <c r="C20" s="32">
        <v>63</v>
      </c>
      <c r="D20" s="32">
        <v>564</v>
      </c>
      <c r="E20" s="34">
        <f t="shared" si="0"/>
        <v>627</v>
      </c>
      <c r="F20" s="35">
        <f t="shared" si="1"/>
        <v>3</v>
      </c>
      <c r="G20" s="36">
        <f t="shared" si="2"/>
        <v>480</v>
      </c>
    </row>
    <row r="21" spans="1:7" x14ac:dyDescent="0.3">
      <c r="A21" s="19" t="s">
        <v>37</v>
      </c>
      <c r="B21" s="32" t="s">
        <v>56</v>
      </c>
      <c r="C21" s="32"/>
      <c r="D21" s="32"/>
      <c r="E21" s="34">
        <f t="shared" si="0"/>
        <v>0</v>
      </c>
      <c r="F21" s="35" t="str">
        <f t="shared" si="1"/>
        <v/>
      </c>
      <c r="G21" s="36">
        <f t="shared" si="2"/>
        <v>0</v>
      </c>
    </row>
    <row r="22" spans="1:7" x14ac:dyDescent="0.3">
      <c r="A22" s="19" t="s">
        <v>38</v>
      </c>
      <c r="B22" s="32" t="s">
        <v>56</v>
      </c>
      <c r="C22" s="32"/>
      <c r="D22" s="32"/>
      <c r="E22" s="34">
        <f t="shared" si="0"/>
        <v>0</v>
      </c>
      <c r="F22" s="35" t="str">
        <f t="shared" si="1"/>
        <v/>
      </c>
      <c r="G22" s="36">
        <f t="shared" si="2"/>
        <v>0</v>
      </c>
    </row>
    <row r="23" spans="1:7" x14ac:dyDescent="0.3">
      <c r="A23" s="19" t="s">
        <v>39</v>
      </c>
      <c r="B23" s="32" t="s">
        <v>56</v>
      </c>
      <c r="C23" s="32"/>
      <c r="D23" s="32"/>
      <c r="E23" s="34">
        <f t="shared" si="0"/>
        <v>0</v>
      </c>
      <c r="F23" s="35" t="str">
        <f t="shared" si="1"/>
        <v/>
      </c>
      <c r="G23" s="36">
        <f t="shared" si="2"/>
        <v>0</v>
      </c>
    </row>
    <row r="24" spans="1:7" x14ac:dyDescent="0.3">
      <c r="A24" s="19" t="s">
        <v>40</v>
      </c>
      <c r="B24" s="32" t="s">
        <v>56</v>
      </c>
      <c r="C24" s="32"/>
      <c r="D24" s="32"/>
      <c r="E24" s="34">
        <f t="shared" si="0"/>
        <v>0</v>
      </c>
      <c r="F24" s="35" t="str">
        <f t="shared" si="1"/>
        <v/>
      </c>
      <c r="G24" s="36">
        <f t="shared" si="2"/>
        <v>0</v>
      </c>
    </row>
    <row r="25" spans="1:7" x14ac:dyDescent="0.3">
      <c r="A25" s="19" t="s">
        <v>41</v>
      </c>
      <c r="B25" s="32" t="s">
        <v>56</v>
      </c>
      <c r="C25" s="32"/>
      <c r="D25" s="32"/>
      <c r="E25" s="37">
        <f t="shared" si="0"/>
        <v>0</v>
      </c>
      <c r="F25" s="35" t="str">
        <f t="shared" si="1"/>
        <v/>
      </c>
      <c r="G25" s="44">
        <f t="shared" si="2"/>
        <v>0</v>
      </c>
    </row>
    <row r="26" spans="1:7" x14ac:dyDescent="0.3">
      <c r="A26" s="19" t="s">
        <v>42</v>
      </c>
      <c r="B26" s="32" t="s">
        <v>56</v>
      </c>
      <c r="C26" s="32"/>
      <c r="D26" s="32"/>
      <c r="E26" s="38">
        <f t="shared" si="0"/>
        <v>0</v>
      </c>
      <c r="F26" s="35" t="str">
        <f t="shared" si="1"/>
        <v/>
      </c>
      <c r="G26" s="43">
        <f t="shared" si="2"/>
        <v>0</v>
      </c>
    </row>
    <row r="27" spans="1:7" x14ac:dyDescent="0.3">
      <c r="A27" s="19" t="s">
        <v>43</v>
      </c>
      <c r="B27" s="32" t="s">
        <v>56</v>
      </c>
      <c r="C27" s="32"/>
      <c r="D27" s="32"/>
      <c r="E27" s="38">
        <f t="shared" si="0"/>
        <v>0</v>
      </c>
      <c r="F27" s="35" t="str">
        <f t="shared" si="1"/>
        <v/>
      </c>
      <c r="G27" s="43">
        <f t="shared" si="2"/>
        <v>0</v>
      </c>
    </row>
    <row r="29" spans="1:7" x14ac:dyDescent="0.3">
      <c r="A29" s="39" t="s">
        <v>62</v>
      </c>
      <c r="B29" s="39">
        <f>SUM(B2:B27)</f>
        <v>167</v>
      </c>
      <c r="C29" s="39">
        <f>SUM(C2:C27)</f>
        <v>515</v>
      </c>
      <c r="D29" s="39">
        <f>SUM(D2:D27)</f>
        <v>5717</v>
      </c>
      <c r="E29" s="39">
        <f>SUM(E2:E27)</f>
        <v>6232</v>
      </c>
      <c r="F29" s="39"/>
      <c r="G29" s="39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Septembre</vt:lpstr>
      <vt:lpstr>Octobre</vt:lpstr>
      <vt:lpstr>Novembre I</vt:lpstr>
      <vt:lpstr>Novembre II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dc:description/>
  <cp:lastModifiedBy>Didier MILLET</cp:lastModifiedBy>
  <cp:revision>46</cp:revision>
  <dcterms:created xsi:type="dcterms:W3CDTF">2023-01-16T17:27:01Z</dcterms:created>
  <dcterms:modified xsi:type="dcterms:W3CDTF">2024-09-17T16:50:24Z</dcterms:modified>
  <dc:language>fr-FR</dc:language>
</cp:coreProperties>
</file>